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агрузки из хром\"/>
    </mc:Choice>
  </mc:AlternateContent>
  <xr:revisionPtr revIDLastSave="0" documentId="13_ncr:1_{0A017D52-282D-41F5-8F2C-DA0FF810D9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лан-1к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59" i="1" l="1"/>
  <c r="B23" i="1" l="1"/>
  <c r="B26" i="1" l="1"/>
  <c r="B60" i="1" s="1"/>
  <c r="B65" i="1" l="1"/>
  <c r="B20" i="1"/>
  <c r="B62" i="1" l="1"/>
  <c r="B64" i="1"/>
</calcChain>
</file>

<file path=xl/sharedStrings.xml><?xml version="1.0" encoding="utf-8"?>
<sst xmlns="http://schemas.openxmlformats.org/spreadsheetml/2006/main" count="171" uniqueCount="78">
  <si>
    <t>Расчет бюджета АНОДО "ДС В гостях у сказки" (рубли).</t>
  </si>
  <si>
    <t>Доходы.</t>
  </si>
  <si>
    <t>Показатели</t>
  </si>
  <si>
    <t>Коэффициент посещаемости</t>
  </si>
  <si>
    <t>Дети РФ, чел.</t>
  </si>
  <si>
    <t>Цена на содержание 1 ребенка, руб.</t>
  </si>
  <si>
    <t>Внуки РФ</t>
  </si>
  <si>
    <t>Дети УК ОК, чел.</t>
  </si>
  <si>
    <t>Дети городские, чел.</t>
  </si>
  <si>
    <t>Итого поступления от родителей</t>
  </si>
  <si>
    <t>С учетом коэфф-та посещаемости</t>
  </si>
  <si>
    <t>Дотация города, руб.</t>
  </si>
  <si>
    <t>Дотация РФ, руб.</t>
  </si>
  <si>
    <t>Итого доходы, руб.</t>
  </si>
  <si>
    <t>Итого кол-во детей</t>
  </si>
  <si>
    <t>Расходы</t>
  </si>
  <si>
    <t>Статьи затрат</t>
  </si>
  <si>
    <t>Итого ФОТ с ЕСН</t>
  </si>
  <si>
    <t>Итого материальные затраты</t>
  </si>
  <si>
    <t>Стирка белья</t>
  </si>
  <si>
    <t>Анализы (Роспотребнадзор)</t>
  </si>
  <si>
    <t>ТО оборудования</t>
  </si>
  <si>
    <t>Услуги ОАО "Рот Фронт" по комплексному обслуживанию</t>
  </si>
  <si>
    <t>Охрана</t>
  </si>
  <si>
    <t>Аренда</t>
  </si>
  <si>
    <t>в том числе</t>
  </si>
  <si>
    <t>Комментарии</t>
  </si>
  <si>
    <t>Доходы в расчете на 1 ребенка, руб.</t>
  </si>
  <si>
    <t>Расходы в расчете на 1 ребенка, руб.</t>
  </si>
  <si>
    <t>Целевые взносы родителей</t>
  </si>
  <si>
    <t>Игрушки</t>
  </si>
  <si>
    <t>Канцтовары, учебные пособия</t>
  </si>
  <si>
    <t>Интернет</t>
  </si>
  <si>
    <t>ТО АПС (пож. сигнализация)</t>
  </si>
  <si>
    <t>Прибыль / Убыток в месяц</t>
  </si>
  <si>
    <t>Прибыль / Убыток в квартал</t>
  </si>
  <si>
    <t>Итого услуги</t>
  </si>
  <si>
    <t>Всего расходов</t>
  </si>
  <si>
    <t>проверка всего</t>
  </si>
  <si>
    <t>Дезобработка, дератизация</t>
  </si>
  <si>
    <t>РКО, услуги банка</t>
  </si>
  <si>
    <t>Фактические счета на оплату</t>
  </si>
  <si>
    <t>Коэффициент ЕСН</t>
  </si>
  <si>
    <t>откл.от плана квартала</t>
  </si>
  <si>
    <t>Расходы из целевых взносов родителей</t>
  </si>
  <si>
    <t>приход</t>
  </si>
  <si>
    <t>расход</t>
  </si>
  <si>
    <t>остаток</t>
  </si>
  <si>
    <t xml:space="preserve"> </t>
  </si>
  <si>
    <t>Обслуживание грязезащитного покрытия</t>
  </si>
  <si>
    <t>Чистка вентиляции (2 раза в год)</t>
  </si>
  <si>
    <t>Разное (нотариус, штрафы, непредвиденные.)</t>
  </si>
  <si>
    <t>Медосмотр (мед. Аттестация 1 р/г)</t>
  </si>
  <si>
    <t>ЕСН</t>
  </si>
  <si>
    <t>Продукты на питание детей (+вода питьевая)</t>
  </si>
  <si>
    <t>Библиотечный фонд (книги для детей)</t>
  </si>
  <si>
    <t>Театральные костюмы для детей</t>
  </si>
  <si>
    <t>Отклонение факта от плана</t>
  </si>
  <si>
    <t>январь</t>
  </si>
  <si>
    <t>февраль</t>
  </si>
  <si>
    <t>март</t>
  </si>
  <si>
    <t>Чистка кровли от снега</t>
  </si>
  <si>
    <t>Кронирование деревьев (10 шт.)</t>
  </si>
  <si>
    <t>РОСТЕСТ  (поверка весов, бак ламп, ростомер)</t>
  </si>
  <si>
    <t>Директор Горохова Л А</t>
  </si>
  <si>
    <t>Расходы на персонал (ФОТ+питание)</t>
  </si>
  <si>
    <t>Вывоз мусора</t>
  </si>
  <si>
    <t>.</t>
  </si>
  <si>
    <t>ТО системы ПБ "Стрелец-Мониторинг"</t>
  </si>
  <si>
    <t>ТО шлагбаума (целев . Взносы)</t>
  </si>
  <si>
    <t>Испытание ограждение кровли</t>
  </si>
  <si>
    <r>
      <t>Оборудование (снегоуборощик бензиновый</t>
    </r>
    <r>
      <rPr>
        <u/>
        <sz val="9"/>
        <color theme="1"/>
        <rFont val="Arial"/>
        <family val="2"/>
        <charset val="204"/>
      </rPr>
      <t xml:space="preserve">) </t>
    </r>
    <r>
      <rPr>
        <u/>
        <sz val="9"/>
        <color rgb="FFFF0000"/>
        <rFont val="Arial"/>
        <family val="2"/>
        <charset val="204"/>
      </rPr>
      <t xml:space="preserve"> </t>
    </r>
  </si>
  <si>
    <t xml:space="preserve">Инвентарь, хоз.прин. (сантехн. краны), моющ. ср-ва. </t>
  </si>
  <si>
    <t>Обслуживание шлагбаума</t>
  </si>
  <si>
    <t>Аренда имущества (Рот Фронт)</t>
  </si>
  <si>
    <t>ТАСКОМ (абонентское обслуживание ЭДО)</t>
  </si>
  <si>
    <t>2023 год   1-й квартал</t>
  </si>
  <si>
    <t>ПЛАН 1 кв.2023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</si>
</sst>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0.0%"/>
    <numFmt numFmtId="167" formatCode="#,##0.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rgb="FF00B050"/>
      <name val="Arial"/>
      <family val="2"/>
      <charset val="204"/>
    </font>
    <font>
      <sz val="9"/>
      <color rgb="FF0000FF"/>
      <name val="Arial"/>
      <family val="2"/>
      <charset val="204"/>
    </font>
    <font>
      <b/>
      <sz val="9"/>
      <color rgb="FF0000FF"/>
      <name val="Arial"/>
      <family val="2"/>
      <charset val="204"/>
    </font>
    <font>
      <sz val="9"/>
      <name val="Arial"/>
      <family val="2"/>
      <charset val="204"/>
    </font>
    <font>
      <b/>
      <sz val="9"/>
      <color rgb="FF006600"/>
      <name val="Arial"/>
      <family val="2"/>
      <charset val="204"/>
    </font>
    <font>
      <sz val="9"/>
      <color rgb="FF00B05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3F3F3F"/>
      <name val="Arial"/>
      <family val="2"/>
      <charset val="204"/>
    </font>
    <font>
      <b/>
      <i/>
      <sz val="9"/>
      <color rgb="FF0000FF"/>
      <name val="Arial"/>
      <family val="2"/>
      <charset val="204"/>
    </font>
    <font>
      <b/>
      <sz val="9"/>
      <color rgb="FF9C0006"/>
      <name val="Arial"/>
      <family val="2"/>
      <charset val="204"/>
    </font>
    <font>
      <sz val="9"/>
      <color rgb="FF9C0006"/>
      <name val="Arial"/>
      <family val="2"/>
      <charset val="204"/>
    </font>
    <font>
      <b/>
      <sz val="9"/>
      <color rgb="FF006100"/>
      <name val="Arial"/>
      <family val="2"/>
      <charset val="204"/>
    </font>
    <font>
      <b/>
      <sz val="9"/>
      <color rgb="FF00B050"/>
      <name val="Arial"/>
      <family val="2"/>
      <charset val="204"/>
    </font>
    <font>
      <sz val="9"/>
      <color rgb="FF006100"/>
      <name val="Arial"/>
      <family val="2"/>
      <charset val="204"/>
    </font>
    <font>
      <sz val="9"/>
      <color rgb="FF3F3F3F"/>
      <name val="Arial"/>
      <family val="2"/>
      <charset val="204"/>
    </font>
    <font>
      <u/>
      <sz val="9"/>
      <color theme="1"/>
      <name val="Arial"/>
      <family val="2"/>
      <charset val="204"/>
    </font>
    <font>
      <u/>
      <sz val="9"/>
      <color rgb="FFFF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6">
    <xf numFmtId="0" fontId="0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5" borderId="1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5" borderId="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3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2" borderId="0" applyNumberFormat="0" applyBorder="0" applyAlignment="0" applyProtection="0"/>
    <xf numFmtId="9" fontId="7" fillId="0" borderId="0" applyFont="0" applyFill="0" applyBorder="0" applyAlignment="0" applyProtection="0"/>
  </cellStyleXfs>
  <cellXfs count="102">
    <xf numFmtId="0" fontId="0" fillId="0" borderId="0" xfId="0"/>
    <xf numFmtId="4" fontId="8" fillId="0" borderId="0" xfId="0" applyNumberFormat="1" applyFont="1"/>
    <xf numFmtId="4" fontId="8" fillId="0" borderId="2" xfId="0" applyNumberFormat="1" applyFont="1" applyBorder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4" fontId="11" fillId="0" borderId="0" xfId="0" applyNumberFormat="1" applyFont="1"/>
    <xf numFmtId="4" fontId="9" fillId="0" borderId="2" xfId="0" applyNumberFormat="1" applyFont="1" applyBorder="1" applyAlignment="1">
      <alignment wrapText="1"/>
    </xf>
    <xf numFmtId="4" fontId="9" fillId="0" borderId="0" xfId="0" applyNumberFormat="1" applyFont="1"/>
    <xf numFmtId="4" fontId="8" fillId="0" borderId="0" xfId="0" applyNumberFormat="1" applyFont="1" applyAlignment="1">
      <alignment horizontal="right"/>
    </xf>
    <xf numFmtId="4" fontId="13" fillId="0" borderId="0" xfId="0" applyNumberFormat="1" applyFont="1" applyAlignment="1">
      <alignment wrapText="1"/>
    </xf>
    <xf numFmtId="4" fontId="14" fillId="0" borderId="0" xfId="0" applyNumberFormat="1" applyFont="1"/>
    <xf numFmtId="4" fontId="15" fillId="0" borderId="0" xfId="0" applyNumberFormat="1" applyFont="1"/>
    <xf numFmtId="4" fontId="9" fillId="0" borderId="0" xfId="0" applyNumberFormat="1" applyFont="1" applyAlignment="1">
      <alignment wrapText="1"/>
    </xf>
    <xf numFmtId="4" fontId="8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8" fillId="0" borderId="0" xfId="0" applyFont="1"/>
    <xf numFmtId="4" fontId="16" fillId="0" borderId="0" xfId="0" applyNumberFormat="1" applyFont="1"/>
    <xf numFmtId="4" fontId="17" fillId="10" borderId="2" xfId="3" applyNumberFormat="1" applyFont="1" applyFill="1" applyBorder="1" applyAlignment="1">
      <alignment horizontal="center" wrapText="1"/>
    </xf>
    <xf numFmtId="4" fontId="11" fillId="0" borderId="2" xfId="0" applyNumberFormat="1" applyFont="1" applyBorder="1" applyAlignment="1">
      <alignment horizontal="center" wrapText="1"/>
    </xf>
    <xf numFmtId="4" fontId="18" fillId="14" borderId="2" xfId="0" applyNumberFormat="1" applyFont="1" applyFill="1" applyBorder="1" applyAlignment="1">
      <alignment horizontal="right" wrapText="1"/>
    </xf>
    <xf numFmtId="4" fontId="12" fillId="14" borderId="2" xfId="3" applyNumberFormat="1" applyFont="1" applyFill="1" applyBorder="1" applyAlignment="1">
      <alignment wrapText="1"/>
    </xf>
    <xf numFmtId="4" fontId="13" fillId="0" borderId="2" xfId="0" applyNumberFormat="1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4" fontId="15" fillId="0" borderId="2" xfId="0" applyNumberFormat="1" applyFont="1" applyBorder="1" applyAlignment="1">
      <alignment horizontal="center" wrapText="1"/>
    </xf>
    <xf numFmtId="4" fontId="8" fillId="0" borderId="2" xfId="0" applyNumberFormat="1" applyFont="1" applyBorder="1" applyAlignment="1">
      <alignment wrapText="1"/>
    </xf>
    <xf numFmtId="4" fontId="17" fillId="9" borderId="2" xfId="3" applyNumberFormat="1" applyFont="1" applyFill="1" applyBorder="1" applyAlignment="1">
      <alignment wrapText="1"/>
    </xf>
    <xf numFmtId="4" fontId="11" fillId="0" borderId="2" xfId="0" applyNumberFormat="1" applyFont="1" applyBorder="1"/>
    <xf numFmtId="4" fontId="14" fillId="0" borderId="2" xfId="0" applyNumberFormat="1" applyFont="1" applyBorder="1"/>
    <xf numFmtId="4" fontId="15" fillId="0" borderId="2" xfId="0" applyNumberFormat="1" applyFont="1" applyBorder="1"/>
    <xf numFmtId="4" fontId="17" fillId="5" borderId="2" xfId="3" applyNumberFormat="1" applyFont="1" applyBorder="1" applyAlignment="1">
      <alignment wrapText="1"/>
    </xf>
    <xf numFmtId="4" fontId="9" fillId="11" borderId="2" xfId="0" applyNumberFormat="1" applyFont="1" applyFill="1" applyBorder="1" applyAlignment="1">
      <alignment wrapText="1"/>
    </xf>
    <xf numFmtId="4" fontId="9" fillId="7" borderId="2" xfId="5" applyNumberFormat="1" applyFont="1" applyBorder="1" applyAlignment="1">
      <alignment wrapText="1"/>
    </xf>
    <xf numFmtId="4" fontId="8" fillId="7" borderId="2" xfId="5" applyNumberFormat="1" applyFont="1" applyBorder="1" applyAlignment="1">
      <alignment wrapText="1"/>
    </xf>
    <xf numFmtId="166" fontId="13" fillId="0" borderId="2" xfId="9" applyNumberFormat="1" applyFont="1" applyBorder="1" applyAlignment="1">
      <alignment wrapText="1"/>
    </xf>
    <xf numFmtId="4" fontId="9" fillId="12" borderId="2" xfId="0" applyNumberFormat="1" applyFont="1" applyFill="1" applyBorder="1" applyAlignment="1">
      <alignment wrapText="1"/>
    </xf>
    <xf numFmtId="4" fontId="9" fillId="12" borderId="2" xfId="4" applyNumberFormat="1" applyFont="1" applyFill="1" applyBorder="1" applyAlignment="1">
      <alignment wrapText="1"/>
    </xf>
    <xf numFmtId="4" fontId="8" fillId="19" borderId="2" xfId="0" applyNumberFormat="1" applyFont="1" applyFill="1" applyBorder="1" applyAlignment="1">
      <alignment wrapText="1"/>
    </xf>
    <xf numFmtId="4" fontId="19" fillId="19" borderId="2" xfId="2" applyNumberFormat="1" applyFont="1" applyFill="1" applyBorder="1" applyAlignment="1">
      <alignment wrapText="1"/>
    </xf>
    <xf numFmtId="4" fontId="20" fillId="19" borderId="2" xfId="2" applyNumberFormat="1" applyFont="1" applyFill="1" applyBorder="1" applyAlignment="1">
      <alignment wrapText="1"/>
    </xf>
    <xf numFmtId="4" fontId="20" fillId="19" borderId="3" xfId="2" applyNumberFormat="1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4" fontId="8" fillId="0" borderId="3" xfId="0" applyNumberFormat="1" applyFont="1" applyBorder="1" applyAlignment="1">
      <alignment wrapText="1"/>
    </xf>
    <xf numFmtId="4" fontId="9" fillId="18" borderId="2" xfId="0" applyNumberFormat="1" applyFont="1" applyFill="1" applyBorder="1" applyAlignment="1">
      <alignment wrapText="1"/>
    </xf>
    <xf numFmtId="4" fontId="21" fillId="18" borderId="2" xfId="1" applyNumberFormat="1" applyFont="1" applyFill="1" applyBorder="1" applyAlignment="1">
      <alignment wrapText="1"/>
    </xf>
    <xf numFmtId="4" fontId="22" fillId="8" borderId="2" xfId="0" applyNumberFormat="1" applyFont="1" applyFill="1" applyBorder="1"/>
    <xf numFmtId="4" fontId="9" fillId="20" borderId="2" xfId="0" applyNumberFormat="1" applyFont="1" applyFill="1" applyBorder="1" applyAlignment="1">
      <alignment wrapText="1"/>
    </xf>
    <xf numFmtId="3" fontId="21" fillId="0" borderId="2" xfId="1" applyNumberFormat="1" applyFont="1" applyFill="1" applyBorder="1" applyAlignment="1">
      <alignment wrapText="1"/>
    </xf>
    <xf numFmtId="3" fontId="21" fillId="20" borderId="2" xfId="1" applyNumberFormat="1" applyFont="1" applyFill="1" applyBorder="1" applyAlignment="1">
      <alignment wrapText="1"/>
    </xf>
    <xf numFmtId="3" fontId="23" fillId="20" borderId="2" xfId="1" applyNumberFormat="1" applyFont="1" applyFill="1" applyBorder="1" applyAlignment="1">
      <alignment wrapText="1"/>
    </xf>
    <xf numFmtId="4" fontId="16" fillId="0" borderId="4" xfId="0" applyNumberFormat="1" applyFont="1" applyBorder="1"/>
    <xf numFmtId="4" fontId="17" fillId="0" borderId="2" xfId="3" applyNumberFormat="1" applyFont="1" applyFill="1" applyBorder="1"/>
    <xf numFmtId="4" fontId="17" fillId="0" borderId="3" xfId="3" applyNumberFormat="1" applyFont="1" applyFill="1" applyBorder="1"/>
    <xf numFmtId="4" fontId="17" fillId="10" borderId="3" xfId="3" applyNumberFormat="1" applyFont="1" applyFill="1" applyBorder="1" applyAlignment="1">
      <alignment horizontal="center" wrapText="1"/>
    </xf>
    <xf numFmtId="4" fontId="17" fillId="0" borderId="2" xfId="3" applyNumberFormat="1" applyFont="1" applyFill="1" applyBorder="1" applyAlignment="1">
      <alignment wrapText="1"/>
    </xf>
    <xf numFmtId="4" fontId="9" fillId="10" borderId="2" xfId="0" applyNumberFormat="1" applyFont="1" applyFill="1" applyBorder="1" applyAlignment="1">
      <alignment wrapText="1"/>
    </xf>
    <xf numFmtId="4" fontId="17" fillId="10" borderId="2" xfId="3" applyNumberFormat="1" applyFont="1" applyFill="1" applyBorder="1" applyAlignment="1">
      <alignment wrapText="1"/>
    </xf>
    <xf numFmtId="165" fontId="8" fillId="0" borderId="2" xfId="0" applyNumberFormat="1" applyFont="1" applyBorder="1" applyAlignment="1">
      <alignment wrapText="1"/>
    </xf>
    <xf numFmtId="4" fontId="24" fillId="0" borderId="2" xfId="3" applyNumberFormat="1" applyFont="1" applyFill="1" applyBorder="1" applyAlignment="1">
      <alignment wrapText="1"/>
    </xf>
    <xf numFmtId="4" fontId="24" fillId="21" borderId="2" xfId="3" applyNumberFormat="1" applyFont="1" applyFill="1" applyBorder="1" applyAlignment="1">
      <alignment wrapText="1"/>
    </xf>
    <xf numFmtId="165" fontId="9" fillId="11" borderId="2" xfId="0" applyNumberFormat="1" applyFont="1" applyFill="1" applyBorder="1" applyAlignment="1">
      <alignment wrapText="1"/>
    </xf>
    <xf numFmtId="4" fontId="17" fillId="11" borderId="2" xfId="3" applyNumberFormat="1" applyFont="1" applyFill="1" applyBorder="1" applyAlignment="1">
      <alignment wrapText="1"/>
    </xf>
    <xf numFmtId="4" fontId="12" fillId="11" borderId="2" xfId="3" applyNumberFormat="1" applyFont="1" applyFill="1" applyBorder="1" applyAlignment="1">
      <alignment wrapText="1"/>
    </xf>
    <xf numFmtId="4" fontId="13" fillId="0" borderId="2" xfId="0" applyNumberFormat="1" applyFont="1" applyBorder="1" applyAlignment="1">
      <alignment wrapText="1"/>
    </xf>
    <xf numFmtId="4" fontId="22" fillId="11" borderId="2" xfId="3" applyNumberFormat="1" applyFont="1" applyFill="1" applyBorder="1" applyAlignment="1">
      <alignment wrapText="1"/>
    </xf>
    <xf numFmtId="165" fontId="27" fillId="12" borderId="2" xfId="0" applyNumberFormat="1" applyFont="1" applyFill="1" applyBorder="1" applyAlignment="1">
      <alignment wrapText="1"/>
    </xf>
    <xf numFmtId="4" fontId="17" fillId="12" borderId="2" xfId="3" applyNumberFormat="1" applyFont="1" applyFill="1" applyBorder="1" applyAlignment="1">
      <alignment wrapText="1"/>
    </xf>
    <xf numFmtId="165" fontId="9" fillId="8" borderId="2" xfId="0" applyNumberFormat="1" applyFont="1" applyFill="1" applyBorder="1" applyAlignment="1">
      <alignment wrapText="1"/>
    </xf>
    <xf numFmtId="4" fontId="17" fillId="8" borderId="2" xfId="3" applyNumberFormat="1" applyFont="1" applyFill="1" applyBorder="1" applyAlignment="1">
      <alignment wrapText="1"/>
    </xf>
    <xf numFmtId="165" fontId="9" fillId="16" borderId="2" xfId="0" applyNumberFormat="1" applyFont="1" applyFill="1" applyBorder="1" applyAlignment="1">
      <alignment wrapText="1"/>
    </xf>
    <xf numFmtId="4" fontId="17" fillId="16" borderId="2" xfId="3" applyNumberFormat="1" applyFont="1" applyFill="1" applyBorder="1" applyAlignment="1">
      <alignment wrapText="1"/>
    </xf>
    <xf numFmtId="10" fontId="13" fillId="0" borderId="2" xfId="9" applyNumberFormat="1" applyFont="1" applyBorder="1" applyAlignment="1">
      <alignment wrapText="1"/>
    </xf>
    <xf numFmtId="4" fontId="10" fillId="13" borderId="0" xfId="0" applyNumberFormat="1" applyFont="1" applyFill="1" applyAlignment="1">
      <alignment wrapText="1"/>
    </xf>
    <xf numFmtId="4" fontId="10" fillId="15" borderId="0" xfId="0" applyNumberFormat="1" applyFont="1" applyFill="1" applyAlignment="1">
      <alignment wrapText="1"/>
    </xf>
    <xf numFmtId="4" fontId="9" fillId="17" borderId="2" xfId="0" applyNumberFormat="1" applyFont="1" applyFill="1" applyBorder="1" applyAlignment="1">
      <alignment wrapText="1"/>
    </xf>
    <xf numFmtId="167" fontId="12" fillId="17" borderId="2" xfId="0" applyNumberFormat="1" applyFont="1" applyFill="1" applyBorder="1"/>
    <xf numFmtId="4" fontId="8" fillId="0" borderId="0" xfId="0" applyNumberFormat="1" applyFont="1" applyAlignment="1">
      <alignment horizontal="center"/>
    </xf>
    <xf numFmtId="4" fontId="24" fillId="0" borderId="8" xfId="3" applyNumberFormat="1" applyFont="1" applyFill="1" applyBorder="1" applyAlignment="1">
      <alignment wrapText="1"/>
    </xf>
    <xf numFmtId="4" fontId="17" fillId="11" borderId="2" xfId="3" applyNumberFormat="1" applyFont="1" applyFill="1" applyBorder="1" applyAlignment="1">
      <alignment horizontal="right" wrapText="1"/>
    </xf>
    <xf numFmtId="4" fontId="24" fillId="0" borderId="2" xfId="3" applyNumberFormat="1" applyFont="1" applyFill="1" applyBorder="1" applyAlignment="1">
      <alignment horizontal="right" wrapText="1"/>
    </xf>
    <xf numFmtId="4" fontId="8" fillId="0" borderId="2" xfId="0" applyNumberFormat="1" applyFont="1" applyBorder="1" applyAlignment="1">
      <alignment horizontal="right" wrapText="1"/>
    </xf>
    <xf numFmtId="4" fontId="17" fillId="12" borderId="2" xfId="3" applyNumberFormat="1" applyFont="1" applyFill="1" applyBorder="1" applyAlignment="1">
      <alignment horizontal="right" wrapText="1"/>
    </xf>
    <xf numFmtId="4" fontId="17" fillId="8" borderId="2" xfId="3" applyNumberFormat="1" applyFont="1" applyFill="1" applyBorder="1" applyAlignment="1">
      <alignment horizontal="right" wrapText="1"/>
    </xf>
    <xf numFmtId="4" fontId="10" fillId="0" borderId="0" xfId="0" applyNumberFormat="1" applyFont="1"/>
    <xf numFmtId="4" fontId="10" fillId="0" borderId="2" xfId="0" applyNumberFormat="1" applyFont="1" applyBorder="1" applyAlignment="1">
      <alignment horizontal="center" wrapText="1"/>
    </xf>
    <xf numFmtId="4" fontId="10" fillId="0" borderId="2" xfId="0" applyNumberFormat="1" applyFont="1" applyBorder="1"/>
    <xf numFmtId="4" fontId="12" fillId="15" borderId="2" xfId="0" applyNumberFormat="1" applyFont="1" applyFill="1" applyBorder="1"/>
    <xf numFmtId="4" fontId="11" fillId="15" borderId="2" xfId="0" applyNumberFormat="1" applyFont="1" applyFill="1" applyBorder="1"/>
    <xf numFmtId="4" fontId="11" fillId="19" borderId="2" xfId="0" applyNumberFormat="1" applyFont="1" applyFill="1" applyBorder="1"/>
    <xf numFmtId="4" fontId="28" fillId="0" borderId="2" xfId="0" applyNumberFormat="1" applyFont="1" applyBorder="1" applyAlignment="1">
      <alignment wrapText="1"/>
    </xf>
    <xf numFmtId="4" fontId="13" fillId="0" borderId="2" xfId="3" applyNumberFormat="1" applyFont="1" applyFill="1" applyBorder="1" applyAlignment="1">
      <alignment horizontal="right" wrapText="1"/>
    </xf>
    <xf numFmtId="4" fontId="14" fillId="0" borderId="2" xfId="0" applyNumberFormat="1" applyFont="1" applyBorder="1" applyAlignment="1">
      <alignment horizontal="center" wrapText="1"/>
    </xf>
    <xf numFmtId="4" fontId="15" fillId="0" borderId="6" xfId="0" applyNumberFormat="1" applyFont="1" applyBorder="1" applyAlignment="1">
      <alignment horizontal="center" wrapText="1"/>
    </xf>
    <xf numFmtId="4" fontId="15" fillId="0" borderId="7" xfId="0" applyNumberFormat="1" applyFont="1" applyBorder="1" applyAlignment="1">
      <alignment horizontal="center" wrapText="1"/>
    </xf>
    <xf numFmtId="4" fontId="10" fillId="0" borderId="2" xfId="0" applyNumberFormat="1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 wrapText="1"/>
    </xf>
    <xf numFmtId="4" fontId="9" fillId="10" borderId="6" xfId="0" applyNumberFormat="1" applyFont="1" applyFill="1" applyBorder="1" applyAlignment="1">
      <alignment horizontal="center" wrapText="1"/>
    </xf>
    <xf numFmtId="4" fontId="9" fillId="10" borderId="7" xfId="0" applyNumberFormat="1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4" fontId="9" fillId="10" borderId="3" xfId="0" applyNumberFormat="1" applyFont="1" applyFill="1" applyBorder="1" applyAlignment="1">
      <alignment horizontal="center" wrapText="1"/>
    </xf>
    <xf numFmtId="4" fontId="9" fillId="10" borderId="5" xfId="0" applyNumberFormat="1" applyFont="1" applyFill="1" applyBorder="1" applyAlignment="1">
      <alignment horizontal="center" wrapText="1"/>
    </xf>
  </cellXfs>
  <cellStyles count="216">
    <cellStyle name="20% — акцент5" xfId="4" builtinId="46"/>
    <cellStyle name="20% - Акцент5 2" xfId="11" xr:uid="{00000000-0005-0000-0000-000001000000}"/>
    <cellStyle name="40% — акцент5" xfId="5" builtinId="47"/>
    <cellStyle name="40% - Акцент5 2" xfId="12" xr:uid="{00000000-0005-0000-0000-000003000000}"/>
    <cellStyle name="Вывод" xfId="3" builtinId="21"/>
    <cellStyle name="Вывод 2" xfId="13" xr:uid="{00000000-0005-0000-0000-000005000000}"/>
    <cellStyle name="Нейтральный 2" xfId="6" xr:uid="{00000000-0005-0000-0000-000006000000}"/>
    <cellStyle name="Обычный" xfId="0" builtinId="0"/>
    <cellStyle name="Обычный 10 2" xfId="14" xr:uid="{00000000-0005-0000-0000-000008000000}"/>
    <cellStyle name="Обычный 10 3" xfId="15" xr:uid="{00000000-0005-0000-0000-000009000000}"/>
    <cellStyle name="Обычный 11 2" xfId="16" xr:uid="{00000000-0005-0000-0000-00000A000000}"/>
    <cellStyle name="Обычный 11 3" xfId="17" xr:uid="{00000000-0005-0000-0000-00000B000000}"/>
    <cellStyle name="Обычный 13 2" xfId="18" xr:uid="{00000000-0005-0000-0000-00000C000000}"/>
    <cellStyle name="Обычный 13 3" xfId="19" xr:uid="{00000000-0005-0000-0000-00000D000000}"/>
    <cellStyle name="Обычный 14 2" xfId="20" xr:uid="{00000000-0005-0000-0000-00000E000000}"/>
    <cellStyle name="Обычный 14 3" xfId="21" xr:uid="{00000000-0005-0000-0000-00000F000000}"/>
    <cellStyle name="Обычный 15 2" xfId="22" xr:uid="{00000000-0005-0000-0000-000010000000}"/>
    <cellStyle name="Обычный 15 3" xfId="23" xr:uid="{00000000-0005-0000-0000-000011000000}"/>
    <cellStyle name="Обычный 16 2" xfId="24" xr:uid="{00000000-0005-0000-0000-000012000000}"/>
    <cellStyle name="Обычный 16 3" xfId="25" xr:uid="{00000000-0005-0000-0000-000013000000}"/>
    <cellStyle name="Обычный 17" xfId="26" xr:uid="{00000000-0005-0000-0000-000014000000}"/>
    <cellStyle name="Обычный 17 2" xfId="27" xr:uid="{00000000-0005-0000-0000-000015000000}"/>
    <cellStyle name="Обычный 18" xfId="28" xr:uid="{00000000-0005-0000-0000-000016000000}"/>
    <cellStyle name="Обычный 18 2" xfId="29" xr:uid="{00000000-0005-0000-0000-000017000000}"/>
    <cellStyle name="Обычный 19 2" xfId="30" xr:uid="{00000000-0005-0000-0000-000018000000}"/>
    <cellStyle name="Обычный 2" xfId="7" xr:uid="{00000000-0005-0000-0000-000019000000}"/>
    <cellStyle name="Обычный 2 10" xfId="31" xr:uid="{00000000-0005-0000-0000-00001A000000}"/>
    <cellStyle name="Обычный 2 2" xfId="10" xr:uid="{00000000-0005-0000-0000-00001B000000}"/>
    <cellStyle name="Обычный 2 3" xfId="32" xr:uid="{00000000-0005-0000-0000-00001C000000}"/>
    <cellStyle name="Обычный 2 4" xfId="33" xr:uid="{00000000-0005-0000-0000-00001D000000}"/>
    <cellStyle name="Обычный 2 5" xfId="34" xr:uid="{00000000-0005-0000-0000-00001E000000}"/>
    <cellStyle name="Обычный 2 6" xfId="35" xr:uid="{00000000-0005-0000-0000-00001F000000}"/>
    <cellStyle name="Обычный 2 7" xfId="36" xr:uid="{00000000-0005-0000-0000-000020000000}"/>
    <cellStyle name="Обычный 2 8" xfId="37" xr:uid="{00000000-0005-0000-0000-000021000000}"/>
    <cellStyle name="Обычный 2 9" xfId="38" xr:uid="{00000000-0005-0000-0000-000022000000}"/>
    <cellStyle name="Обычный 3" xfId="8" xr:uid="{00000000-0005-0000-0000-000023000000}"/>
    <cellStyle name="Обычный 3 10" xfId="39" xr:uid="{00000000-0005-0000-0000-000024000000}"/>
    <cellStyle name="Обычный 3 11" xfId="40" xr:uid="{00000000-0005-0000-0000-000025000000}"/>
    <cellStyle name="Обычный 3 2" xfId="41" xr:uid="{00000000-0005-0000-0000-000026000000}"/>
    <cellStyle name="Обычный 3 3" xfId="42" xr:uid="{00000000-0005-0000-0000-000027000000}"/>
    <cellStyle name="Обычный 3 4" xfId="43" xr:uid="{00000000-0005-0000-0000-000028000000}"/>
    <cellStyle name="Обычный 3 5" xfId="44" xr:uid="{00000000-0005-0000-0000-000029000000}"/>
    <cellStyle name="Обычный 3 6" xfId="45" xr:uid="{00000000-0005-0000-0000-00002A000000}"/>
    <cellStyle name="Обычный 3 7" xfId="46" xr:uid="{00000000-0005-0000-0000-00002B000000}"/>
    <cellStyle name="Обычный 3 8" xfId="47" xr:uid="{00000000-0005-0000-0000-00002C000000}"/>
    <cellStyle name="Обычный 3 9" xfId="48" xr:uid="{00000000-0005-0000-0000-00002D000000}"/>
    <cellStyle name="Обычный 4" xfId="49" xr:uid="{00000000-0005-0000-0000-00002E000000}"/>
    <cellStyle name="Обычный 4 10" xfId="50" xr:uid="{00000000-0005-0000-0000-00002F000000}"/>
    <cellStyle name="Обычный 4 11" xfId="51" xr:uid="{00000000-0005-0000-0000-000030000000}"/>
    <cellStyle name="Обычный 4 2" xfId="52" xr:uid="{00000000-0005-0000-0000-000031000000}"/>
    <cellStyle name="Обычный 4 3" xfId="53" xr:uid="{00000000-0005-0000-0000-000032000000}"/>
    <cellStyle name="Обычный 4 4" xfId="54" xr:uid="{00000000-0005-0000-0000-000033000000}"/>
    <cellStyle name="Обычный 4 5" xfId="55" xr:uid="{00000000-0005-0000-0000-000034000000}"/>
    <cellStyle name="Обычный 4 6" xfId="56" xr:uid="{00000000-0005-0000-0000-000035000000}"/>
    <cellStyle name="Обычный 4 7" xfId="57" xr:uid="{00000000-0005-0000-0000-000036000000}"/>
    <cellStyle name="Обычный 4 8" xfId="58" xr:uid="{00000000-0005-0000-0000-000037000000}"/>
    <cellStyle name="Обычный 4 9" xfId="59" xr:uid="{00000000-0005-0000-0000-000038000000}"/>
    <cellStyle name="Обычный 5" xfId="60" xr:uid="{00000000-0005-0000-0000-000039000000}"/>
    <cellStyle name="Обычный 5 10" xfId="61" xr:uid="{00000000-0005-0000-0000-00003A000000}"/>
    <cellStyle name="Обычный 5 11" xfId="62" xr:uid="{00000000-0005-0000-0000-00003B000000}"/>
    <cellStyle name="Обычный 5 2" xfId="63" xr:uid="{00000000-0005-0000-0000-00003C000000}"/>
    <cellStyle name="Обычный 5 3" xfId="64" xr:uid="{00000000-0005-0000-0000-00003D000000}"/>
    <cellStyle name="Обычный 5 4" xfId="65" xr:uid="{00000000-0005-0000-0000-00003E000000}"/>
    <cellStyle name="Обычный 5 5" xfId="66" xr:uid="{00000000-0005-0000-0000-00003F000000}"/>
    <cellStyle name="Обычный 5 6" xfId="67" xr:uid="{00000000-0005-0000-0000-000040000000}"/>
    <cellStyle name="Обычный 5 7" xfId="68" xr:uid="{00000000-0005-0000-0000-000041000000}"/>
    <cellStyle name="Обычный 5 8" xfId="69" xr:uid="{00000000-0005-0000-0000-000042000000}"/>
    <cellStyle name="Обычный 5 9" xfId="70" xr:uid="{00000000-0005-0000-0000-000043000000}"/>
    <cellStyle name="Обычный 6" xfId="71" xr:uid="{00000000-0005-0000-0000-000044000000}"/>
    <cellStyle name="Обычный 6 10" xfId="72" xr:uid="{00000000-0005-0000-0000-000045000000}"/>
    <cellStyle name="Обычный 6 11" xfId="73" xr:uid="{00000000-0005-0000-0000-000046000000}"/>
    <cellStyle name="Обычный 6 2" xfId="74" xr:uid="{00000000-0005-0000-0000-000047000000}"/>
    <cellStyle name="Обычный 6 3" xfId="75" xr:uid="{00000000-0005-0000-0000-000048000000}"/>
    <cellStyle name="Обычный 6 4" xfId="76" xr:uid="{00000000-0005-0000-0000-000049000000}"/>
    <cellStyle name="Обычный 6 5" xfId="77" xr:uid="{00000000-0005-0000-0000-00004A000000}"/>
    <cellStyle name="Обычный 6 6" xfId="78" xr:uid="{00000000-0005-0000-0000-00004B000000}"/>
    <cellStyle name="Обычный 6 7" xfId="79" xr:uid="{00000000-0005-0000-0000-00004C000000}"/>
    <cellStyle name="Обычный 6 8" xfId="80" xr:uid="{00000000-0005-0000-0000-00004D000000}"/>
    <cellStyle name="Обычный 6 9" xfId="81" xr:uid="{00000000-0005-0000-0000-00004E000000}"/>
    <cellStyle name="Обычный 7" xfId="82" xr:uid="{00000000-0005-0000-0000-00004F000000}"/>
    <cellStyle name="Обычный 7 10" xfId="83" xr:uid="{00000000-0005-0000-0000-000050000000}"/>
    <cellStyle name="Обычный 7 11" xfId="84" xr:uid="{00000000-0005-0000-0000-000051000000}"/>
    <cellStyle name="Обычный 7 2" xfId="85" xr:uid="{00000000-0005-0000-0000-000052000000}"/>
    <cellStyle name="Обычный 7 3" xfId="86" xr:uid="{00000000-0005-0000-0000-000053000000}"/>
    <cellStyle name="Обычный 7 4" xfId="87" xr:uid="{00000000-0005-0000-0000-000054000000}"/>
    <cellStyle name="Обычный 7 5" xfId="88" xr:uid="{00000000-0005-0000-0000-000055000000}"/>
    <cellStyle name="Обычный 7 6" xfId="89" xr:uid="{00000000-0005-0000-0000-000056000000}"/>
    <cellStyle name="Обычный 7 7" xfId="90" xr:uid="{00000000-0005-0000-0000-000057000000}"/>
    <cellStyle name="Обычный 7 8" xfId="91" xr:uid="{00000000-0005-0000-0000-000058000000}"/>
    <cellStyle name="Обычный 7 9" xfId="92" xr:uid="{00000000-0005-0000-0000-000059000000}"/>
    <cellStyle name="Обычный 8" xfId="93" xr:uid="{00000000-0005-0000-0000-00005A000000}"/>
    <cellStyle name="Обычный 8 10" xfId="94" xr:uid="{00000000-0005-0000-0000-00005B000000}"/>
    <cellStyle name="Обычный 8 11" xfId="95" xr:uid="{00000000-0005-0000-0000-00005C000000}"/>
    <cellStyle name="Обычный 8 2" xfId="96" xr:uid="{00000000-0005-0000-0000-00005D000000}"/>
    <cellStyle name="Обычный 8 3" xfId="97" xr:uid="{00000000-0005-0000-0000-00005E000000}"/>
    <cellStyle name="Обычный 8 4" xfId="98" xr:uid="{00000000-0005-0000-0000-00005F000000}"/>
    <cellStyle name="Обычный 8 5" xfId="99" xr:uid="{00000000-0005-0000-0000-000060000000}"/>
    <cellStyle name="Обычный 8 6" xfId="100" xr:uid="{00000000-0005-0000-0000-000061000000}"/>
    <cellStyle name="Обычный 8 7" xfId="101" xr:uid="{00000000-0005-0000-0000-000062000000}"/>
    <cellStyle name="Обычный 8 8" xfId="102" xr:uid="{00000000-0005-0000-0000-000063000000}"/>
    <cellStyle name="Обычный 8 9" xfId="103" xr:uid="{00000000-0005-0000-0000-000064000000}"/>
    <cellStyle name="Обычный 9" xfId="104" xr:uid="{00000000-0005-0000-0000-000065000000}"/>
    <cellStyle name="Обычный 9 10" xfId="105" xr:uid="{00000000-0005-0000-0000-000066000000}"/>
    <cellStyle name="Обычный 9 11" xfId="106" xr:uid="{00000000-0005-0000-0000-000067000000}"/>
    <cellStyle name="Обычный 9 2" xfId="107" xr:uid="{00000000-0005-0000-0000-000068000000}"/>
    <cellStyle name="Обычный 9 3" xfId="108" xr:uid="{00000000-0005-0000-0000-000069000000}"/>
    <cellStyle name="Обычный 9 4" xfId="109" xr:uid="{00000000-0005-0000-0000-00006A000000}"/>
    <cellStyle name="Обычный 9 5" xfId="110" xr:uid="{00000000-0005-0000-0000-00006B000000}"/>
    <cellStyle name="Обычный 9 6" xfId="111" xr:uid="{00000000-0005-0000-0000-00006C000000}"/>
    <cellStyle name="Обычный 9 7" xfId="112" xr:uid="{00000000-0005-0000-0000-00006D000000}"/>
    <cellStyle name="Обычный 9 8" xfId="113" xr:uid="{00000000-0005-0000-0000-00006E000000}"/>
    <cellStyle name="Обычный 9 9" xfId="114" xr:uid="{00000000-0005-0000-0000-00006F000000}"/>
    <cellStyle name="Плохой" xfId="2" builtinId="27"/>
    <cellStyle name="Плохой 2" xfId="115" xr:uid="{00000000-0005-0000-0000-000071000000}"/>
    <cellStyle name="Процентный" xfId="9" builtinId="5"/>
    <cellStyle name="Процентный 2" xfId="215" xr:uid="{00000000-0005-0000-0000-000073000000}"/>
    <cellStyle name="Финансовый 13" xfId="116" xr:uid="{00000000-0005-0000-0000-000074000000}"/>
    <cellStyle name="Финансовый 13 2" xfId="117" xr:uid="{00000000-0005-0000-0000-000075000000}"/>
    <cellStyle name="Финансовый 14" xfId="118" xr:uid="{00000000-0005-0000-0000-000076000000}"/>
    <cellStyle name="Финансовый 14 2" xfId="119" xr:uid="{00000000-0005-0000-0000-000077000000}"/>
    <cellStyle name="Финансовый 16" xfId="120" xr:uid="{00000000-0005-0000-0000-000078000000}"/>
    <cellStyle name="Финансовый 16 2" xfId="121" xr:uid="{00000000-0005-0000-0000-000079000000}"/>
    <cellStyle name="Финансовый 17" xfId="122" xr:uid="{00000000-0005-0000-0000-00007A000000}"/>
    <cellStyle name="Финансовый 17 2" xfId="123" xr:uid="{00000000-0005-0000-0000-00007B000000}"/>
    <cellStyle name="Финансовый 18" xfId="124" xr:uid="{00000000-0005-0000-0000-00007C000000}"/>
    <cellStyle name="Финансовый 18 2" xfId="125" xr:uid="{00000000-0005-0000-0000-00007D000000}"/>
    <cellStyle name="Финансовый 2" xfId="126" xr:uid="{00000000-0005-0000-0000-00007E000000}"/>
    <cellStyle name="Финансовый 2 10" xfId="127" xr:uid="{00000000-0005-0000-0000-00007F000000}"/>
    <cellStyle name="Финансовый 2 11" xfId="128" xr:uid="{00000000-0005-0000-0000-000080000000}"/>
    <cellStyle name="Финансовый 2 2" xfId="129" xr:uid="{00000000-0005-0000-0000-000081000000}"/>
    <cellStyle name="Финансовый 2 3" xfId="130" xr:uid="{00000000-0005-0000-0000-000082000000}"/>
    <cellStyle name="Финансовый 2 4" xfId="131" xr:uid="{00000000-0005-0000-0000-000083000000}"/>
    <cellStyle name="Финансовый 2 5" xfId="132" xr:uid="{00000000-0005-0000-0000-000084000000}"/>
    <cellStyle name="Финансовый 2 6" xfId="133" xr:uid="{00000000-0005-0000-0000-000085000000}"/>
    <cellStyle name="Финансовый 2 7" xfId="134" xr:uid="{00000000-0005-0000-0000-000086000000}"/>
    <cellStyle name="Финансовый 2 8" xfId="135" xr:uid="{00000000-0005-0000-0000-000087000000}"/>
    <cellStyle name="Финансовый 2 9" xfId="136" xr:uid="{00000000-0005-0000-0000-000088000000}"/>
    <cellStyle name="Финансовый 3" xfId="137" xr:uid="{00000000-0005-0000-0000-000089000000}"/>
    <cellStyle name="Финансовый 3 10" xfId="138" xr:uid="{00000000-0005-0000-0000-00008A000000}"/>
    <cellStyle name="Финансовый 3 11" xfId="139" xr:uid="{00000000-0005-0000-0000-00008B000000}"/>
    <cellStyle name="Финансовый 3 2" xfId="140" xr:uid="{00000000-0005-0000-0000-00008C000000}"/>
    <cellStyle name="Финансовый 3 3" xfId="141" xr:uid="{00000000-0005-0000-0000-00008D000000}"/>
    <cellStyle name="Финансовый 3 4" xfId="142" xr:uid="{00000000-0005-0000-0000-00008E000000}"/>
    <cellStyle name="Финансовый 3 5" xfId="143" xr:uid="{00000000-0005-0000-0000-00008F000000}"/>
    <cellStyle name="Финансовый 3 6" xfId="144" xr:uid="{00000000-0005-0000-0000-000090000000}"/>
    <cellStyle name="Финансовый 3 7" xfId="145" xr:uid="{00000000-0005-0000-0000-000091000000}"/>
    <cellStyle name="Финансовый 3 8" xfId="146" xr:uid="{00000000-0005-0000-0000-000092000000}"/>
    <cellStyle name="Финансовый 3 9" xfId="147" xr:uid="{00000000-0005-0000-0000-000093000000}"/>
    <cellStyle name="Финансовый 4" xfId="148" xr:uid="{00000000-0005-0000-0000-000094000000}"/>
    <cellStyle name="Финансовый 4 10" xfId="149" xr:uid="{00000000-0005-0000-0000-000095000000}"/>
    <cellStyle name="Финансовый 4 11" xfId="150" xr:uid="{00000000-0005-0000-0000-000096000000}"/>
    <cellStyle name="Финансовый 4 2" xfId="151" xr:uid="{00000000-0005-0000-0000-000097000000}"/>
    <cellStyle name="Финансовый 4 3" xfId="152" xr:uid="{00000000-0005-0000-0000-000098000000}"/>
    <cellStyle name="Финансовый 4 4" xfId="153" xr:uid="{00000000-0005-0000-0000-000099000000}"/>
    <cellStyle name="Финансовый 4 5" xfId="154" xr:uid="{00000000-0005-0000-0000-00009A000000}"/>
    <cellStyle name="Финансовый 4 6" xfId="155" xr:uid="{00000000-0005-0000-0000-00009B000000}"/>
    <cellStyle name="Финансовый 4 7" xfId="156" xr:uid="{00000000-0005-0000-0000-00009C000000}"/>
    <cellStyle name="Финансовый 4 8" xfId="157" xr:uid="{00000000-0005-0000-0000-00009D000000}"/>
    <cellStyle name="Финансовый 4 9" xfId="158" xr:uid="{00000000-0005-0000-0000-00009E000000}"/>
    <cellStyle name="Финансовый 5" xfId="159" xr:uid="{00000000-0005-0000-0000-00009F000000}"/>
    <cellStyle name="Финансовый 5 10" xfId="160" xr:uid="{00000000-0005-0000-0000-0000A0000000}"/>
    <cellStyle name="Финансовый 5 11" xfId="161" xr:uid="{00000000-0005-0000-0000-0000A1000000}"/>
    <cellStyle name="Финансовый 5 2" xfId="162" xr:uid="{00000000-0005-0000-0000-0000A2000000}"/>
    <cellStyle name="Финансовый 5 3" xfId="163" xr:uid="{00000000-0005-0000-0000-0000A3000000}"/>
    <cellStyle name="Финансовый 5 4" xfId="164" xr:uid="{00000000-0005-0000-0000-0000A4000000}"/>
    <cellStyle name="Финансовый 5 5" xfId="165" xr:uid="{00000000-0005-0000-0000-0000A5000000}"/>
    <cellStyle name="Финансовый 5 6" xfId="166" xr:uid="{00000000-0005-0000-0000-0000A6000000}"/>
    <cellStyle name="Финансовый 5 7" xfId="167" xr:uid="{00000000-0005-0000-0000-0000A7000000}"/>
    <cellStyle name="Финансовый 5 8" xfId="168" xr:uid="{00000000-0005-0000-0000-0000A8000000}"/>
    <cellStyle name="Финансовый 5 9" xfId="169" xr:uid="{00000000-0005-0000-0000-0000A9000000}"/>
    <cellStyle name="Финансовый 6" xfId="170" xr:uid="{00000000-0005-0000-0000-0000AA000000}"/>
    <cellStyle name="Финансовый 6 10" xfId="171" xr:uid="{00000000-0005-0000-0000-0000AB000000}"/>
    <cellStyle name="Финансовый 6 11" xfId="172" xr:uid="{00000000-0005-0000-0000-0000AC000000}"/>
    <cellStyle name="Финансовый 6 2" xfId="173" xr:uid="{00000000-0005-0000-0000-0000AD000000}"/>
    <cellStyle name="Финансовый 6 3" xfId="174" xr:uid="{00000000-0005-0000-0000-0000AE000000}"/>
    <cellStyle name="Финансовый 6 4" xfId="175" xr:uid="{00000000-0005-0000-0000-0000AF000000}"/>
    <cellStyle name="Финансовый 6 5" xfId="176" xr:uid="{00000000-0005-0000-0000-0000B0000000}"/>
    <cellStyle name="Финансовый 6 6" xfId="177" xr:uid="{00000000-0005-0000-0000-0000B1000000}"/>
    <cellStyle name="Финансовый 6 7" xfId="178" xr:uid="{00000000-0005-0000-0000-0000B2000000}"/>
    <cellStyle name="Финансовый 6 8" xfId="179" xr:uid="{00000000-0005-0000-0000-0000B3000000}"/>
    <cellStyle name="Финансовый 6 9" xfId="180" xr:uid="{00000000-0005-0000-0000-0000B4000000}"/>
    <cellStyle name="Финансовый 7" xfId="181" xr:uid="{00000000-0005-0000-0000-0000B5000000}"/>
    <cellStyle name="Финансовый 7 10" xfId="182" xr:uid="{00000000-0005-0000-0000-0000B6000000}"/>
    <cellStyle name="Финансовый 7 11" xfId="183" xr:uid="{00000000-0005-0000-0000-0000B7000000}"/>
    <cellStyle name="Финансовый 7 2" xfId="184" xr:uid="{00000000-0005-0000-0000-0000B8000000}"/>
    <cellStyle name="Финансовый 7 3" xfId="185" xr:uid="{00000000-0005-0000-0000-0000B9000000}"/>
    <cellStyle name="Финансовый 7 4" xfId="186" xr:uid="{00000000-0005-0000-0000-0000BA000000}"/>
    <cellStyle name="Финансовый 7 5" xfId="187" xr:uid="{00000000-0005-0000-0000-0000BB000000}"/>
    <cellStyle name="Финансовый 7 6" xfId="188" xr:uid="{00000000-0005-0000-0000-0000BC000000}"/>
    <cellStyle name="Финансовый 7 7" xfId="189" xr:uid="{00000000-0005-0000-0000-0000BD000000}"/>
    <cellStyle name="Финансовый 7 8" xfId="190" xr:uid="{00000000-0005-0000-0000-0000BE000000}"/>
    <cellStyle name="Финансовый 7 9" xfId="191" xr:uid="{00000000-0005-0000-0000-0000BF000000}"/>
    <cellStyle name="Финансовый 8" xfId="192" xr:uid="{00000000-0005-0000-0000-0000C0000000}"/>
    <cellStyle name="Финансовый 8 10" xfId="193" xr:uid="{00000000-0005-0000-0000-0000C1000000}"/>
    <cellStyle name="Финансовый 8 11" xfId="194" xr:uid="{00000000-0005-0000-0000-0000C2000000}"/>
    <cellStyle name="Финансовый 8 2" xfId="195" xr:uid="{00000000-0005-0000-0000-0000C3000000}"/>
    <cellStyle name="Финансовый 8 3" xfId="196" xr:uid="{00000000-0005-0000-0000-0000C4000000}"/>
    <cellStyle name="Финансовый 8 4" xfId="197" xr:uid="{00000000-0005-0000-0000-0000C5000000}"/>
    <cellStyle name="Финансовый 8 5" xfId="198" xr:uid="{00000000-0005-0000-0000-0000C6000000}"/>
    <cellStyle name="Финансовый 8 6" xfId="199" xr:uid="{00000000-0005-0000-0000-0000C7000000}"/>
    <cellStyle name="Финансовый 8 7" xfId="200" xr:uid="{00000000-0005-0000-0000-0000C8000000}"/>
    <cellStyle name="Финансовый 8 8" xfId="201" xr:uid="{00000000-0005-0000-0000-0000C9000000}"/>
    <cellStyle name="Финансовый 8 9" xfId="202" xr:uid="{00000000-0005-0000-0000-0000CA000000}"/>
    <cellStyle name="Финансовый 9" xfId="203" xr:uid="{00000000-0005-0000-0000-0000CB000000}"/>
    <cellStyle name="Финансовый 9 10" xfId="204" xr:uid="{00000000-0005-0000-0000-0000CC000000}"/>
    <cellStyle name="Финансовый 9 11" xfId="205" xr:uid="{00000000-0005-0000-0000-0000CD000000}"/>
    <cellStyle name="Финансовый 9 2" xfId="206" xr:uid="{00000000-0005-0000-0000-0000CE000000}"/>
    <cellStyle name="Финансовый 9 3" xfId="207" xr:uid="{00000000-0005-0000-0000-0000CF000000}"/>
    <cellStyle name="Финансовый 9 4" xfId="208" xr:uid="{00000000-0005-0000-0000-0000D0000000}"/>
    <cellStyle name="Финансовый 9 5" xfId="209" xr:uid="{00000000-0005-0000-0000-0000D1000000}"/>
    <cellStyle name="Финансовый 9 6" xfId="210" xr:uid="{00000000-0005-0000-0000-0000D2000000}"/>
    <cellStyle name="Финансовый 9 7" xfId="211" xr:uid="{00000000-0005-0000-0000-0000D3000000}"/>
    <cellStyle name="Финансовый 9 8" xfId="212" xr:uid="{00000000-0005-0000-0000-0000D4000000}"/>
    <cellStyle name="Финансовый 9 9" xfId="213" xr:uid="{00000000-0005-0000-0000-0000D5000000}"/>
    <cellStyle name="Хороший" xfId="1" builtinId="26"/>
    <cellStyle name="Хороший 2" xfId="214" xr:uid="{00000000-0005-0000-0000-0000D7000000}"/>
  </cellStyles>
  <dxfs count="0"/>
  <tableStyles count="0" defaultTableStyle="TableStyleMedium9" defaultPivotStyle="PivotStyleLight16"/>
  <colors>
    <mruColors>
      <color rgb="FFFFCCCC"/>
      <color rgb="FF0000FF"/>
      <color rgb="FF006600"/>
      <color rgb="FFCCFFCC"/>
      <color rgb="FF33CCCC"/>
      <color rgb="FFCCFFFF"/>
      <color rgb="FFCCFF33"/>
      <color rgb="FF990099"/>
      <color rgb="FF00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Y72"/>
  <sheetViews>
    <sheetView tabSelected="1" workbookViewId="0">
      <pane xSplit="1" ySplit="5" topLeftCell="B48" activePane="bottomRight" state="frozen"/>
      <selection pane="topRight" activeCell="B1" sqref="B1"/>
      <selection pane="bottomLeft" activeCell="A5" sqref="A5"/>
      <selection pane="bottomRight" activeCell="J30" sqref="J30"/>
    </sheetView>
  </sheetViews>
  <sheetFormatPr defaultRowHeight="12" outlineLevelRow="1" outlineLevelCol="1" x14ac:dyDescent="0.2"/>
  <cols>
    <col min="1" max="1" width="53.85546875" style="12" customWidth="1"/>
    <col min="2" max="2" width="14.28515625" style="11" hidden="1" customWidth="1" outlineLevel="1"/>
    <col min="3" max="3" width="14.5703125" style="11" customWidth="1" collapsed="1"/>
    <col min="4" max="4" width="15" style="12" customWidth="1"/>
    <col min="5" max="5" width="14.42578125" style="12" customWidth="1"/>
    <col min="6" max="6" width="14.7109375" style="12" customWidth="1"/>
    <col min="7" max="7" width="44" style="8" hidden="1" customWidth="1" outlineLevel="1"/>
    <col min="8" max="8" width="2.140625" style="14" customWidth="1" collapsed="1"/>
    <col min="9" max="9" width="12.28515625" style="4" bestFit="1" customWidth="1"/>
    <col min="10" max="10" width="13.42578125" style="4" customWidth="1"/>
    <col min="11" max="11" width="11.7109375" style="4" bestFit="1" customWidth="1"/>
    <col min="12" max="12" width="14.5703125" style="81" customWidth="1"/>
    <col min="13" max="13" width="14.7109375" style="9" customWidth="1"/>
    <col min="14" max="15" width="12.42578125" style="4" customWidth="1" outlineLevel="1"/>
    <col min="16" max="16" width="12.42578125" style="10" customWidth="1" outlineLevel="1"/>
    <col min="17" max="16384" width="9.140625" style="1"/>
  </cols>
  <sheetData>
    <row r="1" spans="1:25" x14ac:dyDescent="0.2">
      <c r="A1" s="6" t="s">
        <v>76</v>
      </c>
      <c r="B1" s="6"/>
      <c r="C1" s="6"/>
      <c r="D1" s="1"/>
      <c r="E1" s="1"/>
      <c r="F1" s="7"/>
      <c r="H1" s="1"/>
    </row>
    <row r="2" spans="1:25" x14ac:dyDescent="0.2">
      <c r="A2" s="1"/>
      <c r="B2" s="6"/>
      <c r="C2" s="6"/>
      <c r="D2" s="1"/>
      <c r="E2" s="1"/>
      <c r="F2" s="7"/>
      <c r="H2" s="1"/>
    </row>
    <row r="3" spans="1:25" x14ac:dyDescent="0.2">
      <c r="A3" s="6" t="s">
        <v>0</v>
      </c>
      <c r="G3" s="13"/>
    </row>
    <row r="4" spans="1:25" x14ac:dyDescent="0.2">
      <c r="A4" s="15" t="s">
        <v>1</v>
      </c>
      <c r="B4" s="95"/>
      <c r="C4" s="95" t="s">
        <v>77</v>
      </c>
      <c r="D4" s="100" t="s">
        <v>25</v>
      </c>
      <c r="E4" s="101"/>
      <c r="F4" s="101"/>
      <c r="G4" s="97" t="s">
        <v>26</v>
      </c>
      <c r="I4" s="93" t="s">
        <v>41</v>
      </c>
      <c r="J4" s="93"/>
      <c r="K4" s="93"/>
      <c r="L4" s="92" t="s">
        <v>43</v>
      </c>
      <c r="M4" s="89" t="s">
        <v>57</v>
      </c>
      <c r="N4" s="94" t="s">
        <v>44</v>
      </c>
      <c r="O4" s="94"/>
      <c r="P4" s="90" t="s">
        <v>47</v>
      </c>
    </row>
    <row r="5" spans="1:25" s="3" customFormat="1" ht="15" customHeight="1" x14ac:dyDescent="0.2">
      <c r="A5" s="2" t="s">
        <v>2</v>
      </c>
      <c r="B5" s="96"/>
      <c r="C5" s="96"/>
      <c r="D5" s="16" t="s">
        <v>58</v>
      </c>
      <c r="E5" s="16" t="s">
        <v>59</v>
      </c>
      <c r="F5" s="16" t="s">
        <v>60</v>
      </c>
      <c r="G5" s="98"/>
      <c r="I5" s="17" t="s">
        <v>58</v>
      </c>
      <c r="J5" s="17" t="s">
        <v>59</v>
      </c>
      <c r="K5" s="17" t="s">
        <v>60</v>
      </c>
      <c r="L5" s="92"/>
      <c r="M5" s="89"/>
      <c r="N5" s="17" t="s">
        <v>45</v>
      </c>
      <c r="O5" s="17" t="s">
        <v>46</v>
      </c>
      <c r="P5" s="91"/>
      <c r="Y5" s="74"/>
    </row>
    <row r="6" spans="1:25" s="3" customFormat="1" outlineLevel="1" x14ac:dyDescent="0.2">
      <c r="A6" s="18" t="s">
        <v>3</v>
      </c>
      <c r="B6" s="19"/>
      <c r="C6" s="19"/>
      <c r="D6" s="19">
        <v>0.8</v>
      </c>
      <c r="E6" s="19">
        <v>0.8</v>
      </c>
      <c r="F6" s="19">
        <v>0.8</v>
      </c>
      <c r="G6" s="20"/>
      <c r="I6" s="17"/>
      <c r="J6" s="17"/>
      <c r="K6" s="17"/>
      <c r="L6" s="82"/>
      <c r="M6" s="21"/>
      <c r="N6" s="17"/>
      <c r="O6" s="17"/>
      <c r="P6" s="22"/>
    </row>
    <row r="7" spans="1:25" outlineLevel="1" x14ac:dyDescent="0.2">
      <c r="A7" s="23" t="s">
        <v>4</v>
      </c>
      <c r="B7" s="24"/>
      <c r="C7" s="24">
        <v>11</v>
      </c>
      <c r="D7" s="24">
        <v>11</v>
      </c>
      <c r="E7" s="24">
        <v>11</v>
      </c>
      <c r="F7" s="24">
        <v>11</v>
      </c>
      <c r="G7" s="99"/>
      <c r="I7" s="25"/>
      <c r="J7" s="25"/>
      <c r="K7" s="25"/>
      <c r="L7" s="83"/>
      <c r="M7" s="26"/>
      <c r="N7" s="25"/>
      <c r="O7" s="25"/>
      <c r="P7" s="27"/>
    </row>
    <row r="8" spans="1:25" outlineLevel="1" x14ac:dyDescent="0.2">
      <c r="A8" s="23" t="s">
        <v>5</v>
      </c>
      <c r="B8" s="28"/>
      <c r="C8" s="28"/>
      <c r="D8" s="28">
        <v>3300</v>
      </c>
      <c r="E8" s="28">
        <v>3300</v>
      </c>
      <c r="F8" s="28">
        <v>3300</v>
      </c>
      <c r="G8" s="99"/>
      <c r="I8" s="25"/>
      <c r="J8" s="25"/>
      <c r="K8" s="25"/>
      <c r="L8" s="83"/>
      <c r="M8" s="26"/>
      <c r="N8" s="25"/>
      <c r="O8" s="25"/>
      <c r="P8" s="27"/>
    </row>
    <row r="9" spans="1:25" outlineLevel="1" x14ac:dyDescent="0.2">
      <c r="A9" s="23" t="s">
        <v>6</v>
      </c>
      <c r="B9" s="24"/>
      <c r="C9" s="24">
        <v>0</v>
      </c>
      <c r="D9" s="24">
        <v>0</v>
      </c>
      <c r="E9" s="24">
        <v>0</v>
      </c>
      <c r="F9" s="24">
        <v>0</v>
      </c>
      <c r="G9" s="99"/>
      <c r="I9" s="25"/>
      <c r="J9" s="25"/>
      <c r="K9" s="25"/>
      <c r="L9" s="83"/>
      <c r="M9" s="26"/>
      <c r="N9" s="25"/>
      <c r="O9" s="25"/>
      <c r="P9" s="27"/>
    </row>
    <row r="10" spans="1:25" outlineLevel="1" x14ac:dyDescent="0.2">
      <c r="A10" s="23" t="s">
        <v>5</v>
      </c>
      <c r="B10" s="28"/>
      <c r="C10" s="28"/>
      <c r="D10" s="28">
        <v>7500</v>
      </c>
      <c r="E10" s="28">
        <v>7500</v>
      </c>
      <c r="F10" s="28">
        <v>7500</v>
      </c>
      <c r="G10" s="99"/>
      <c r="I10" s="25"/>
      <c r="J10" s="25"/>
      <c r="K10" s="25"/>
      <c r="L10" s="83"/>
      <c r="M10" s="26"/>
      <c r="N10" s="25"/>
      <c r="O10" s="25"/>
      <c r="P10" s="27"/>
    </row>
    <row r="11" spans="1:25" outlineLevel="1" x14ac:dyDescent="0.2">
      <c r="A11" s="23" t="s">
        <v>7</v>
      </c>
      <c r="B11" s="24"/>
      <c r="C11" s="24">
        <v>1</v>
      </c>
      <c r="D11" s="24">
        <v>1</v>
      </c>
      <c r="E11" s="24">
        <v>1</v>
      </c>
      <c r="F11" s="24">
        <v>1</v>
      </c>
      <c r="G11" s="99"/>
      <c r="I11" s="25"/>
      <c r="J11" s="25"/>
      <c r="K11" s="25"/>
      <c r="L11" s="83"/>
      <c r="M11" s="26"/>
      <c r="N11" s="25"/>
      <c r="O11" s="25"/>
      <c r="P11" s="27"/>
    </row>
    <row r="12" spans="1:25" outlineLevel="1" x14ac:dyDescent="0.2">
      <c r="A12" s="23" t="s">
        <v>5</v>
      </c>
      <c r="B12" s="28"/>
      <c r="C12" s="28"/>
      <c r="D12" s="28">
        <v>15000</v>
      </c>
      <c r="E12" s="28">
        <v>15000</v>
      </c>
      <c r="F12" s="28">
        <v>15000</v>
      </c>
      <c r="G12" s="99"/>
      <c r="I12" s="25"/>
      <c r="J12" s="25"/>
      <c r="K12" s="25"/>
      <c r="L12" s="83"/>
      <c r="M12" s="26"/>
      <c r="N12" s="25"/>
      <c r="O12" s="25"/>
      <c r="P12" s="27"/>
    </row>
    <row r="13" spans="1:25" outlineLevel="1" x14ac:dyDescent="0.2">
      <c r="A13" s="23" t="s">
        <v>8</v>
      </c>
      <c r="B13" s="24"/>
      <c r="C13" s="24">
        <v>23</v>
      </c>
      <c r="D13" s="24">
        <v>20</v>
      </c>
      <c r="E13" s="24">
        <v>24</v>
      </c>
      <c r="F13" s="24">
        <v>24</v>
      </c>
      <c r="G13" s="99"/>
      <c r="I13" s="25"/>
      <c r="J13" s="25"/>
      <c r="K13" s="25"/>
      <c r="L13" s="83"/>
      <c r="M13" s="26"/>
      <c r="N13" s="25"/>
      <c r="O13" s="25"/>
      <c r="P13" s="27"/>
    </row>
    <row r="14" spans="1:25" outlineLevel="1" x14ac:dyDescent="0.2">
      <c r="A14" s="23" t="s">
        <v>5</v>
      </c>
      <c r="B14" s="28"/>
      <c r="C14" s="28"/>
      <c r="D14" s="28">
        <v>25000</v>
      </c>
      <c r="E14" s="28">
        <v>25000</v>
      </c>
      <c r="F14" s="28">
        <v>25000</v>
      </c>
      <c r="G14" s="99"/>
      <c r="I14" s="25"/>
      <c r="J14" s="25"/>
      <c r="K14" s="25"/>
      <c r="L14" s="83"/>
      <c r="M14" s="26"/>
      <c r="N14" s="25"/>
      <c r="O14" s="25"/>
      <c r="P14" s="27"/>
    </row>
    <row r="15" spans="1:25" outlineLevel="1" x14ac:dyDescent="0.2">
      <c r="A15" s="29" t="s">
        <v>9</v>
      </c>
      <c r="B15" s="30"/>
      <c r="C15" s="30">
        <v>1853900</v>
      </c>
      <c r="D15" s="31">
        <v>551300</v>
      </c>
      <c r="E15" s="31">
        <v>651300</v>
      </c>
      <c r="F15" s="31">
        <v>651300</v>
      </c>
      <c r="G15" s="32"/>
      <c r="I15" s="25"/>
      <c r="J15" s="25"/>
      <c r="K15" s="25"/>
      <c r="L15" s="83"/>
      <c r="M15" s="26"/>
      <c r="N15" s="25"/>
      <c r="O15" s="25"/>
      <c r="P15" s="27"/>
    </row>
    <row r="16" spans="1:25" outlineLevel="1" x14ac:dyDescent="0.2">
      <c r="A16" s="33" t="s">
        <v>10</v>
      </c>
      <c r="B16" s="34"/>
      <c r="C16" s="34">
        <v>1483120</v>
      </c>
      <c r="D16" s="34">
        <v>441040</v>
      </c>
      <c r="E16" s="34">
        <v>521040</v>
      </c>
      <c r="F16" s="34">
        <v>521040</v>
      </c>
      <c r="G16" s="32"/>
      <c r="I16" s="25"/>
      <c r="J16" s="25"/>
      <c r="K16" s="25"/>
      <c r="L16" s="83"/>
      <c r="M16" s="26"/>
      <c r="N16" s="25"/>
      <c r="O16" s="25"/>
      <c r="P16" s="27"/>
    </row>
    <row r="17" spans="1:16" outlineLevel="1" x14ac:dyDescent="0.2">
      <c r="A17" s="35" t="s">
        <v>11</v>
      </c>
      <c r="B17" s="36"/>
      <c r="C17" s="36">
        <v>238749</v>
      </c>
      <c r="D17" s="37">
        <v>79583</v>
      </c>
      <c r="E17" s="37">
        <v>79583</v>
      </c>
      <c r="F17" s="38">
        <v>79583</v>
      </c>
      <c r="G17" s="39"/>
      <c r="I17" s="25" t="s">
        <v>48</v>
      </c>
      <c r="J17" s="25" t="s">
        <v>48</v>
      </c>
      <c r="K17" s="25"/>
      <c r="L17" s="83"/>
      <c r="M17" s="26"/>
      <c r="N17" s="25"/>
      <c r="O17" s="25"/>
      <c r="P17" s="27"/>
    </row>
    <row r="18" spans="1:16" outlineLevel="1" x14ac:dyDescent="0.2">
      <c r="A18" s="35" t="s">
        <v>29</v>
      </c>
      <c r="B18" s="36"/>
      <c r="C18" s="36"/>
      <c r="D18" s="37"/>
      <c r="E18" s="37"/>
      <c r="F18" s="38">
        <v>16000</v>
      </c>
      <c r="G18" s="39"/>
      <c r="I18" s="25"/>
      <c r="J18" s="25"/>
      <c r="K18" s="25"/>
      <c r="L18" s="83"/>
      <c r="M18" s="26"/>
      <c r="N18" s="25"/>
      <c r="O18" s="25"/>
      <c r="P18" s="27"/>
    </row>
    <row r="19" spans="1:16" outlineLevel="1" x14ac:dyDescent="0.2">
      <c r="A19" s="23" t="s">
        <v>12</v>
      </c>
      <c r="B19" s="5"/>
      <c r="C19" s="5">
        <v>3900000</v>
      </c>
      <c r="D19" s="23">
        <v>1300000</v>
      </c>
      <c r="E19" s="23">
        <v>1300000</v>
      </c>
      <c r="F19" s="40">
        <v>1300000</v>
      </c>
      <c r="G19" s="39"/>
      <c r="I19" s="25"/>
      <c r="J19" s="25"/>
      <c r="K19" s="25"/>
      <c r="L19" s="83"/>
      <c r="M19" s="26"/>
      <c r="N19" s="25"/>
      <c r="O19" s="25"/>
      <c r="P19" s="27"/>
    </row>
    <row r="20" spans="1:16" ht="23.25" customHeight="1" outlineLevel="1" x14ac:dyDescent="0.2">
      <c r="A20" s="41" t="s">
        <v>13</v>
      </c>
      <c r="B20" s="42">
        <f>SUM(B16:B19)</f>
        <v>0</v>
      </c>
      <c r="C20" s="42">
        <v>5637869</v>
      </c>
      <c r="D20" s="42">
        <v>1820623</v>
      </c>
      <c r="E20" s="42">
        <v>1900623</v>
      </c>
      <c r="F20" s="42">
        <v>1916623</v>
      </c>
      <c r="G20" s="32"/>
      <c r="I20" s="25"/>
      <c r="J20" s="25"/>
      <c r="K20" s="25"/>
      <c r="L20" s="83"/>
      <c r="M20" s="26"/>
      <c r="N20" s="42">
        <v>0</v>
      </c>
      <c r="O20" s="42">
        <v>0</v>
      </c>
      <c r="P20" s="43">
        <v>0</v>
      </c>
    </row>
    <row r="21" spans="1:16" outlineLevel="1" x14ac:dyDescent="0.2">
      <c r="A21" s="44" t="s">
        <v>14</v>
      </c>
      <c r="B21" s="45"/>
      <c r="C21" s="46">
        <v>34.666666666666664</v>
      </c>
      <c r="D21" s="47">
        <v>32</v>
      </c>
      <c r="E21" s="47">
        <v>36</v>
      </c>
      <c r="F21" s="47">
        <v>36</v>
      </c>
      <c r="G21" s="39"/>
      <c r="I21" s="25"/>
      <c r="J21" s="25"/>
      <c r="K21" s="25"/>
      <c r="L21" s="83"/>
      <c r="M21" s="26"/>
      <c r="N21" s="25"/>
      <c r="O21" s="25"/>
      <c r="P21" s="27"/>
    </row>
    <row r="22" spans="1:16" x14ac:dyDescent="0.2">
      <c r="A22" s="48" t="s">
        <v>15</v>
      </c>
      <c r="B22" s="49"/>
      <c r="C22" s="49"/>
      <c r="D22" s="49"/>
      <c r="E22" s="49"/>
      <c r="F22" s="50"/>
      <c r="G22" s="39"/>
      <c r="I22" s="25"/>
      <c r="J22" s="25"/>
      <c r="K22" s="25"/>
      <c r="L22" s="83"/>
      <c r="M22" s="26"/>
      <c r="N22" s="25"/>
      <c r="O22" s="25"/>
      <c r="P22" s="27"/>
    </row>
    <row r="23" spans="1:16" s="3" customFormat="1" x14ac:dyDescent="0.2">
      <c r="A23" s="2" t="s">
        <v>16</v>
      </c>
      <c r="B23" s="16">
        <f>B4</f>
        <v>0</v>
      </c>
      <c r="C23" s="16" t="s">
        <v>77</v>
      </c>
      <c r="D23" s="16" t="s">
        <v>58</v>
      </c>
      <c r="E23" s="16" t="s">
        <v>59</v>
      </c>
      <c r="F23" s="51" t="s">
        <v>60</v>
      </c>
      <c r="G23" s="20"/>
      <c r="I23" s="17"/>
      <c r="J23" s="17"/>
      <c r="K23" s="17"/>
      <c r="L23" s="83"/>
      <c r="M23" s="21"/>
      <c r="N23" s="17"/>
      <c r="O23" s="17"/>
      <c r="P23" s="22"/>
    </row>
    <row r="24" spans="1:16" x14ac:dyDescent="0.2">
      <c r="A24" s="23" t="s">
        <v>65</v>
      </c>
      <c r="B24" s="52"/>
      <c r="C24" s="52">
        <v>2172896.0894999998</v>
      </c>
      <c r="D24" s="52">
        <v>722974.55900000001</v>
      </c>
      <c r="E24" s="52">
        <v>724618.50199999998</v>
      </c>
      <c r="F24" s="52">
        <v>725303.02850000001</v>
      </c>
      <c r="G24" s="39"/>
      <c r="I24" s="52" t="s">
        <v>48</v>
      </c>
      <c r="J24" s="25" t="s">
        <v>48</v>
      </c>
      <c r="K24" s="25" t="s">
        <v>48</v>
      </c>
      <c r="L24" s="83">
        <v>-2172896.0894999998</v>
      </c>
      <c r="M24" s="26"/>
      <c r="N24" s="25"/>
      <c r="O24" s="25"/>
      <c r="P24" s="27"/>
    </row>
    <row r="25" spans="1:16" x14ac:dyDescent="0.2">
      <c r="A25" s="23" t="s">
        <v>53</v>
      </c>
      <c r="B25" s="52"/>
      <c r="C25" s="52">
        <v>652571.90295580484</v>
      </c>
      <c r="D25" s="25">
        <v>217523.96765193495</v>
      </c>
      <c r="E25" s="25">
        <v>217523.96765193495</v>
      </c>
      <c r="F25" s="25">
        <v>217523.96765193495</v>
      </c>
      <c r="G25" s="39"/>
      <c r="I25" s="25" t="s">
        <v>48</v>
      </c>
      <c r="J25" s="25" t="s">
        <v>48</v>
      </c>
      <c r="K25" s="25" t="s">
        <v>48</v>
      </c>
      <c r="L25" s="83">
        <v>-652571.90295580484</v>
      </c>
      <c r="M25" s="26"/>
      <c r="N25" s="25"/>
      <c r="O25" s="25"/>
      <c r="P25" s="27"/>
    </row>
    <row r="26" spans="1:16" ht="13.5" customHeight="1" x14ac:dyDescent="0.2">
      <c r="A26" s="53" t="s">
        <v>17</v>
      </c>
      <c r="B26" s="54">
        <f>SUM(B24:B25)</f>
        <v>0</v>
      </c>
      <c r="C26" s="54">
        <v>2825467.9924558047</v>
      </c>
      <c r="D26" s="54">
        <v>940498.52665193495</v>
      </c>
      <c r="E26" s="54">
        <v>942142.46965193492</v>
      </c>
      <c r="F26" s="54">
        <v>942826.99615193496</v>
      </c>
      <c r="G26" s="39"/>
      <c r="I26" s="25"/>
      <c r="J26" s="54" t="s">
        <v>48</v>
      </c>
      <c r="K26" s="25"/>
      <c r="L26" s="83" t="s">
        <v>48</v>
      </c>
      <c r="M26" s="26"/>
      <c r="N26" s="25"/>
      <c r="O26" s="25"/>
      <c r="P26" s="27"/>
    </row>
    <row r="27" spans="1:16" x14ac:dyDescent="0.2">
      <c r="A27" s="55" t="s">
        <v>54</v>
      </c>
      <c r="B27" s="56"/>
      <c r="C27" s="5">
        <v>610000</v>
      </c>
      <c r="D27" s="57">
        <v>170000</v>
      </c>
      <c r="E27" s="57">
        <v>220000</v>
      </c>
      <c r="F27" s="57">
        <v>220000</v>
      </c>
      <c r="G27" s="39"/>
      <c r="I27" s="25" t="s">
        <v>48</v>
      </c>
      <c r="J27" s="25" t="s">
        <v>48</v>
      </c>
      <c r="K27" s="25" t="s">
        <v>48</v>
      </c>
      <c r="L27" s="83">
        <v>-610000</v>
      </c>
      <c r="M27" s="26"/>
      <c r="N27" s="25"/>
      <c r="O27" s="25"/>
      <c r="P27" s="27"/>
    </row>
    <row r="28" spans="1:16" x14ac:dyDescent="0.2">
      <c r="A28" s="55" t="s">
        <v>30</v>
      </c>
      <c r="B28" s="56"/>
      <c r="C28" s="5">
        <v>50000</v>
      </c>
      <c r="D28" s="56" t="s">
        <v>48</v>
      </c>
      <c r="E28" s="56">
        <v>50000</v>
      </c>
      <c r="F28" s="56" t="s">
        <v>48</v>
      </c>
      <c r="G28" s="39"/>
      <c r="I28" s="25"/>
      <c r="J28" s="25"/>
      <c r="K28" s="25"/>
      <c r="L28" s="83">
        <v>-50000</v>
      </c>
      <c r="M28" s="26"/>
      <c r="N28" s="25"/>
      <c r="O28" s="25"/>
      <c r="P28" s="27"/>
    </row>
    <row r="29" spans="1:16" x14ac:dyDescent="0.2">
      <c r="A29" s="55" t="s">
        <v>55</v>
      </c>
      <c r="B29" s="56"/>
      <c r="C29" s="5">
        <v>0</v>
      </c>
      <c r="D29" s="56"/>
      <c r="E29" s="56" t="s">
        <v>48</v>
      </c>
      <c r="F29" s="56" t="s">
        <v>48</v>
      </c>
      <c r="G29" s="39"/>
      <c r="I29" s="25"/>
      <c r="J29" s="25"/>
      <c r="K29" s="25"/>
      <c r="L29" s="83">
        <v>0</v>
      </c>
      <c r="M29" s="26"/>
      <c r="N29" s="25"/>
      <c r="O29" s="25"/>
      <c r="P29" s="27"/>
    </row>
    <row r="30" spans="1:16" x14ac:dyDescent="0.2">
      <c r="A30" s="55" t="s">
        <v>56</v>
      </c>
      <c r="B30" s="56"/>
      <c r="C30" s="5">
        <v>0</v>
      </c>
      <c r="D30" s="56" t="s">
        <v>48</v>
      </c>
      <c r="E30" s="56"/>
      <c r="F30" s="56" t="s">
        <v>48</v>
      </c>
      <c r="G30" s="39"/>
      <c r="I30" s="25"/>
      <c r="J30" s="25"/>
      <c r="K30" s="25"/>
      <c r="L30" s="83">
        <v>0</v>
      </c>
      <c r="M30" s="26"/>
      <c r="N30" s="25"/>
      <c r="O30" s="25"/>
      <c r="P30" s="27"/>
    </row>
    <row r="31" spans="1:16" x14ac:dyDescent="0.2">
      <c r="A31" s="55" t="s">
        <v>31</v>
      </c>
      <c r="B31" s="56"/>
      <c r="C31" s="5">
        <v>30000</v>
      </c>
      <c r="D31" s="56" t="s">
        <v>48</v>
      </c>
      <c r="E31" s="56">
        <v>30000</v>
      </c>
      <c r="F31" s="56" t="s">
        <v>48</v>
      </c>
      <c r="G31" s="39"/>
      <c r="I31" s="25" t="s">
        <v>48</v>
      </c>
      <c r="J31" s="25" t="s">
        <v>48</v>
      </c>
      <c r="K31" s="25"/>
      <c r="L31" s="83">
        <v>-30000</v>
      </c>
      <c r="M31" s="26"/>
      <c r="N31" s="25"/>
      <c r="O31" s="25"/>
      <c r="P31" s="27"/>
    </row>
    <row r="32" spans="1:16" x14ac:dyDescent="0.2">
      <c r="A32" s="55" t="s">
        <v>72</v>
      </c>
      <c r="B32" s="56"/>
      <c r="C32" s="5">
        <v>70000</v>
      </c>
      <c r="D32" s="56">
        <v>50000</v>
      </c>
      <c r="E32" s="12" t="s">
        <v>48</v>
      </c>
      <c r="F32" s="56">
        <v>20000</v>
      </c>
      <c r="G32" s="39"/>
      <c r="I32" s="56" t="s">
        <v>48</v>
      </c>
      <c r="J32" s="25" t="s">
        <v>48</v>
      </c>
      <c r="K32" s="25"/>
      <c r="L32" s="83">
        <v>-70000</v>
      </c>
      <c r="M32" s="26"/>
      <c r="N32" s="25"/>
      <c r="O32" s="25"/>
      <c r="P32" s="27"/>
    </row>
    <row r="33" spans="1:21" ht="12.75" customHeight="1" x14ac:dyDescent="0.2">
      <c r="A33" s="55" t="s">
        <v>71</v>
      </c>
      <c r="B33" s="56"/>
      <c r="C33" s="5">
        <v>46290</v>
      </c>
      <c r="D33" s="12">
        <v>46290</v>
      </c>
      <c r="E33" s="56" t="s">
        <v>48</v>
      </c>
      <c r="F33" s="56" t="s">
        <v>48</v>
      </c>
      <c r="G33" s="39"/>
      <c r="I33" s="25"/>
      <c r="J33" s="25"/>
      <c r="K33" s="25"/>
      <c r="L33" s="83">
        <v>-46290</v>
      </c>
      <c r="M33" s="26"/>
      <c r="N33" s="25"/>
      <c r="O33" s="25"/>
      <c r="P33" s="27"/>
    </row>
    <row r="34" spans="1:21" ht="24" customHeight="1" x14ac:dyDescent="0.2">
      <c r="A34" s="58" t="s">
        <v>18</v>
      </c>
      <c r="B34" s="59">
        <f>SUM(B27:B33)</f>
        <v>0</v>
      </c>
      <c r="C34" s="59">
        <v>806290</v>
      </c>
      <c r="D34" s="76">
        <v>266290</v>
      </c>
      <c r="E34" s="59">
        <v>300000</v>
      </c>
      <c r="F34" s="59">
        <v>240000</v>
      </c>
      <c r="G34" s="39"/>
      <c r="I34" s="84">
        <v>0</v>
      </c>
      <c r="J34" s="84">
        <v>0</v>
      </c>
      <c r="K34" s="84">
        <v>0</v>
      </c>
      <c r="L34" s="83">
        <v>-806290</v>
      </c>
      <c r="M34" s="26"/>
      <c r="N34" s="60">
        <v>0</v>
      </c>
      <c r="O34" s="60">
        <v>0</v>
      </c>
      <c r="P34" s="60">
        <v>0</v>
      </c>
    </row>
    <row r="35" spans="1:21" x14ac:dyDescent="0.2">
      <c r="A35" s="55" t="s">
        <v>23</v>
      </c>
      <c r="B35" s="56"/>
      <c r="C35" s="5">
        <v>549150</v>
      </c>
      <c r="D35" s="56">
        <v>183050</v>
      </c>
      <c r="E35" s="56">
        <v>183050</v>
      </c>
      <c r="F35" s="56">
        <v>183050</v>
      </c>
      <c r="G35" s="39"/>
      <c r="I35" s="25" t="s">
        <v>48</v>
      </c>
      <c r="J35" s="25" t="s">
        <v>48</v>
      </c>
      <c r="K35" s="25" t="s">
        <v>48</v>
      </c>
      <c r="L35" s="83">
        <v>-549150</v>
      </c>
      <c r="M35" s="26"/>
      <c r="N35" s="25"/>
      <c r="O35" s="25"/>
      <c r="P35" s="27"/>
    </row>
    <row r="36" spans="1:21" x14ac:dyDescent="0.2">
      <c r="A36" s="55" t="s">
        <v>24</v>
      </c>
      <c r="B36" s="56"/>
      <c r="C36" s="5">
        <v>942282</v>
      </c>
      <c r="D36" s="77">
        <v>314094</v>
      </c>
      <c r="E36" s="56">
        <v>314094</v>
      </c>
      <c r="F36" s="56">
        <v>314094</v>
      </c>
      <c r="G36" s="39"/>
      <c r="I36" s="25" t="s">
        <v>48</v>
      </c>
      <c r="J36" s="25" t="s">
        <v>48</v>
      </c>
      <c r="K36" s="25" t="s">
        <v>48</v>
      </c>
      <c r="L36" s="83">
        <v>-942282</v>
      </c>
      <c r="M36" s="26"/>
      <c r="N36" s="25"/>
      <c r="O36" s="25"/>
      <c r="P36" s="27"/>
    </row>
    <row r="37" spans="1:21" x14ac:dyDescent="0.2">
      <c r="A37" s="55" t="s">
        <v>74</v>
      </c>
      <c r="B37" s="56"/>
      <c r="C37" s="5">
        <v>2700</v>
      </c>
      <c r="D37" s="77">
        <v>900</v>
      </c>
      <c r="E37" s="56">
        <v>900</v>
      </c>
      <c r="F37" s="56">
        <v>900</v>
      </c>
      <c r="G37" s="39"/>
      <c r="I37" s="25"/>
      <c r="J37" s="25"/>
      <c r="K37" s="25"/>
      <c r="L37" s="83"/>
      <c r="M37" s="26"/>
      <c r="N37" s="25"/>
      <c r="O37" s="25"/>
      <c r="P37" s="27"/>
    </row>
    <row r="38" spans="1:21" x14ac:dyDescent="0.2">
      <c r="A38" s="55" t="s">
        <v>52</v>
      </c>
      <c r="B38" s="56"/>
      <c r="C38" s="5">
        <v>45000</v>
      </c>
      <c r="D38" s="78"/>
      <c r="E38" s="23">
        <v>45000</v>
      </c>
      <c r="F38" s="56"/>
      <c r="G38" s="39"/>
      <c r="I38" s="25" t="s">
        <v>48</v>
      </c>
      <c r="J38" s="25" t="s">
        <v>48</v>
      </c>
      <c r="K38" s="25" t="s">
        <v>48</v>
      </c>
      <c r="L38" s="83">
        <v>-45000</v>
      </c>
      <c r="M38" s="26"/>
      <c r="N38" s="25"/>
      <c r="O38" s="25"/>
      <c r="P38" s="27"/>
    </row>
    <row r="39" spans="1:21" x14ac:dyDescent="0.2">
      <c r="A39" s="55" t="s">
        <v>20</v>
      </c>
      <c r="B39" s="56"/>
      <c r="C39" s="5">
        <v>0</v>
      </c>
      <c r="D39" s="77" t="s">
        <v>48</v>
      </c>
      <c r="E39" s="75" t="s">
        <v>48</v>
      </c>
      <c r="F39" s="56" t="s">
        <v>48</v>
      </c>
      <c r="G39" s="39"/>
      <c r="I39" s="25" t="s">
        <v>48</v>
      </c>
      <c r="J39" s="25" t="s">
        <v>48</v>
      </c>
      <c r="K39" s="25" t="s">
        <v>48</v>
      </c>
      <c r="L39" s="83">
        <v>0</v>
      </c>
      <c r="M39" s="26"/>
      <c r="N39" s="25"/>
      <c r="O39" s="25"/>
      <c r="P39" s="27"/>
      <c r="U39" s="1" t="s">
        <v>67</v>
      </c>
    </row>
    <row r="40" spans="1:21" x14ac:dyDescent="0.2">
      <c r="A40" s="55" t="s">
        <v>19</v>
      </c>
      <c r="B40" s="56"/>
      <c r="C40" s="5">
        <v>16000</v>
      </c>
      <c r="D40" s="77">
        <v>8000</v>
      </c>
      <c r="F40" s="56">
        <v>8000</v>
      </c>
      <c r="G40" s="39"/>
      <c r="I40" s="25" t="s">
        <v>48</v>
      </c>
      <c r="J40" s="25" t="s">
        <v>48</v>
      </c>
      <c r="K40" s="25" t="s">
        <v>48</v>
      </c>
      <c r="L40" s="83">
        <v>-16000</v>
      </c>
      <c r="M40" s="26"/>
      <c r="N40" s="25"/>
      <c r="O40" s="25"/>
      <c r="P40" s="27"/>
    </row>
    <row r="41" spans="1:21" x14ac:dyDescent="0.2">
      <c r="A41" s="55" t="s">
        <v>39</v>
      </c>
      <c r="B41" s="56"/>
      <c r="C41" s="87">
        <v>10542.33</v>
      </c>
      <c r="D41" s="88">
        <v>3514.11</v>
      </c>
      <c r="E41" s="88">
        <v>3514.11</v>
      </c>
      <c r="F41" s="88">
        <v>3514.11</v>
      </c>
      <c r="G41" s="39"/>
      <c r="I41" s="25" t="s">
        <v>48</v>
      </c>
      <c r="J41" s="25" t="s">
        <v>48</v>
      </c>
      <c r="K41" s="25" t="s">
        <v>48</v>
      </c>
      <c r="L41" s="83">
        <v>-10542.33</v>
      </c>
      <c r="M41" s="26"/>
      <c r="N41" s="25"/>
      <c r="O41" s="25"/>
      <c r="P41" s="27"/>
    </row>
    <row r="42" spans="1:21" x14ac:dyDescent="0.2">
      <c r="A42" s="55" t="s">
        <v>63</v>
      </c>
      <c r="B42" s="56"/>
      <c r="C42" s="5">
        <v>15000</v>
      </c>
      <c r="D42" s="56" t="s">
        <v>48</v>
      </c>
      <c r="F42" s="56">
        <v>15000</v>
      </c>
      <c r="G42" s="39"/>
      <c r="I42" s="25" t="s">
        <v>48</v>
      </c>
      <c r="J42" s="25" t="s">
        <v>48</v>
      </c>
      <c r="K42" s="25" t="s">
        <v>48</v>
      </c>
      <c r="L42" s="83">
        <v>-15000</v>
      </c>
      <c r="M42" s="26"/>
      <c r="N42" s="25"/>
      <c r="O42" s="25"/>
      <c r="P42" s="27"/>
    </row>
    <row r="43" spans="1:21" x14ac:dyDescent="0.2">
      <c r="A43" s="55" t="s">
        <v>62</v>
      </c>
      <c r="B43" s="56"/>
      <c r="C43" s="5">
        <v>50000</v>
      </c>
      <c r="D43" s="77"/>
      <c r="E43" s="56"/>
      <c r="F43" s="56">
        <v>50000</v>
      </c>
      <c r="G43" s="39"/>
      <c r="I43" s="25" t="s">
        <v>48</v>
      </c>
      <c r="J43" s="25" t="s">
        <v>48</v>
      </c>
      <c r="K43" s="25" t="s">
        <v>48</v>
      </c>
      <c r="L43" s="83">
        <v>-50000</v>
      </c>
      <c r="M43" s="26"/>
      <c r="N43" s="25"/>
      <c r="O43" s="25"/>
      <c r="P43" s="27"/>
    </row>
    <row r="44" spans="1:21" x14ac:dyDescent="0.2">
      <c r="A44" s="55" t="s">
        <v>32</v>
      </c>
      <c r="B44" s="56"/>
      <c r="C44" s="5">
        <v>6000</v>
      </c>
      <c r="D44" s="77">
        <v>2000</v>
      </c>
      <c r="E44" s="56">
        <v>2000</v>
      </c>
      <c r="F44" s="56">
        <v>2000</v>
      </c>
      <c r="G44" s="39"/>
      <c r="I44" s="25" t="s">
        <v>48</v>
      </c>
      <c r="J44" s="25" t="s">
        <v>48</v>
      </c>
      <c r="K44" s="25" t="s">
        <v>48</v>
      </c>
      <c r="L44" s="83">
        <v>-6000</v>
      </c>
      <c r="M44" s="26"/>
      <c r="N44" s="25"/>
      <c r="O44" s="25"/>
      <c r="P44" s="27"/>
    </row>
    <row r="45" spans="1:21" x14ac:dyDescent="0.2">
      <c r="A45" s="55" t="s">
        <v>22</v>
      </c>
      <c r="B45" s="56"/>
      <c r="C45" s="5">
        <v>18000</v>
      </c>
      <c r="D45" s="77">
        <v>8000</v>
      </c>
      <c r="E45" s="56">
        <v>5000</v>
      </c>
      <c r="F45" s="56">
        <v>5000</v>
      </c>
      <c r="G45" s="39"/>
      <c r="I45" s="25" t="s">
        <v>48</v>
      </c>
      <c r="J45" s="25" t="s">
        <v>48</v>
      </c>
      <c r="K45" s="25" t="s">
        <v>48</v>
      </c>
      <c r="L45" s="83">
        <v>-18000</v>
      </c>
      <c r="M45" s="26"/>
      <c r="N45" s="25"/>
      <c r="O45" s="25"/>
      <c r="P45" s="27"/>
    </row>
    <row r="46" spans="1:21" x14ac:dyDescent="0.2">
      <c r="A46" s="55" t="s">
        <v>49</v>
      </c>
      <c r="B46" s="56"/>
      <c r="C46" s="5">
        <v>11160</v>
      </c>
      <c r="D46" s="77">
        <v>3720</v>
      </c>
      <c r="E46" s="77">
        <v>3720</v>
      </c>
      <c r="F46" s="77">
        <v>3720</v>
      </c>
      <c r="G46" s="39"/>
      <c r="I46" s="25" t="s">
        <v>48</v>
      </c>
      <c r="J46" s="25" t="s">
        <v>48</v>
      </c>
      <c r="K46" s="25" t="s">
        <v>48</v>
      </c>
      <c r="L46" s="83">
        <v>-11160</v>
      </c>
      <c r="M46" s="26"/>
      <c r="N46" s="25"/>
      <c r="O46" s="25"/>
      <c r="P46" s="27"/>
    </row>
    <row r="47" spans="1:21" x14ac:dyDescent="0.2">
      <c r="A47" s="55" t="s">
        <v>75</v>
      </c>
      <c r="B47" s="56"/>
      <c r="C47" s="5">
        <v>7270</v>
      </c>
      <c r="D47" s="77"/>
      <c r="E47" s="77"/>
      <c r="F47" s="77">
        <v>7270</v>
      </c>
      <c r="G47" s="39"/>
      <c r="I47" s="25"/>
      <c r="J47" s="25"/>
      <c r="K47" s="25"/>
      <c r="L47" s="83"/>
      <c r="M47" s="26"/>
      <c r="N47" s="25"/>
      <c r="O47" s="25"/>
      <c r="P47" s="27"/>
    </row>
    <row r="48" spans="1:21" x14ac:dyDescent="0.2">
      <c r="A48" s="55" t="s">
        <v>21</v>
      </c>
      <c r="B48" s="56"/>
      <c r="C48" s="5">
        <v>22560</v>
      </c>
      <c r="D48" s="56">
        <v>7520</v>
      </c>
      <c r="E48" s="56">
        <v>7520</v>
      </c>
      <c r="F48" s="56">
        <v>7520</v>
      </c>
      <c r="G48" s="39"/>
      <c r="I48" s="25" t="s">
        <v>48</v>
      </c>
      <c r="J48" s="25" t="s">
        <v>48</v>
      </c>
      <c r="K48" s="25" t="s">
        <v>48</v>
      </c>
      <c r="L48" s="83">
        <v>-22560</v>
      </c>
      <c r="M48" s="26"/>
      <c r="N48" s="25"/>
      <c r="O48" s="25"/>
      <c r="P48" s="27"/>
    </row>
    <row r="49" spans="1:16" x14ac:dyDescent="0.2">
      <c r="A49" s="55" t="s">
        <v>33</v>
      </c>
      <c r="B49" s="56"/>
      <c r="C49" s="5">
        <v>12600</v>
      </c>
      <c r="D49" s="77">
        <v>4200</v>
      </c>
      <c r="E49" s="56">
        <v>4200</v>
      </c>
      <c r="F49" s="56">
        <v>4200</v>
      </c>
      <c r="G49" s="39"/>
      <c r="I49" s="25" t="s">
        <v>48</v>
      </c>
      <c r="J49" s="25" t="s">
        <v>48</v>
      </c>
      <c r="K49" s="25" t="s">
        <v>48</v>
      </c>
      <c r="L49" s="83">
        <v>-12600</v>
      </c>
      <c r="M49" s="26"/>
      <c r="N49" s="25"/>
      <c r="O49" s="25"/>
      <c r="P49" s="27"/>
    </row>
    <row r="50" spans="1:16" x14ac:dyDescent="0.2">
      <c r="A50" s="55" t="s">
        <v>68</v>
      </c>
      <c r="B50" s="56"/>
      <c r="C50" s="5">
        <v>12000</v>
      </c>
      <c r="D50" s="77">
        <v>4000</v>
      </c>
      <c r="E50" s="56">
        <v>4000</v>
      </c>
      <c r="F50" s="56">
        <v>4000</v>
      </c>
      <c r="G50" s="39"/>
      <c r="I50" s="25"/>
      <c r="J50" s="25"/>
      <c r="K50" s="25"/>
      <c r="L50" s="83"/>
      <c r="M50" s="26"/>
      <c r="N50" s="25"/>
      <c r="O50" s="25"/>
      <c r="P50" s="27"/>
    </row>
    <row r="51" spans="1:16" x14ac:dyDescent="0.2">
      <c r="A51" s="55" t="s">
        <v>73</v>
      </c>
      <c r="B51" s="56"/>
      <c r="C51" s="5">
        <v>19000</v>
      </c>
      <c r="D51" s="77"/>
      <c r="E51" s="56"/>
      <c r="F51" s="56">
        <v>19000</v>
      </c>
      <c r="G51" s="39"/>
      <c r="I51" s="25" t="s">
        <v>48</v>
      </c>
      <c r="J51" s="25" t="s">
        <v>48</v>
      </c>
      <c r="K51" s="25" t="s">
        <v>48</v>
      </c>
      <c r="L51" s="83">
        <v>-19000</v>
      </c>
      <c r="M51" s="26"/>
      <c r="N51" s="25"/>
      <c r="O51" s="25"/>
      <c r="P51" s="27"/>
    </row>
    <row r="52" spans="1:16" x14ac:dyDescent="0.2">
      <c r="A52" s="55" t="s">
        <v>50</v>
      </c>
      <c r="B52" s="56"/>
      <c r="C52" s="5">
        <v>20000</v>
      </c>
      <c r="D52" s="78"/>
      <c r="E52" s="23">
        <v>20000</v>
      </c>
      <c r="F52" s="56" t="s">
        <v>48</v>
      </c>
      <c r="G52" s="39"/>
      <c r="I52" s="25" t="s">
        <v>48</v>
      </c>
      <c r="J52" s="25" t="s">
        <v>48</v>
      </c>
      <c r="K52" s="25" t="s">
        <v>48</v>
      </c>
      <c r="L52" s="83">
        <v>-20000</v>
      </c>
      <c r="M52" s="26"/>
      <c r="N52" s="25"/>
      <c r="O52" s="25"/>
      <c r="P52" s="27"/>
    </row>
    <row r="53" spans="1:16" x14ac:dyDescent="0.2">
      <c r="A53" s="55" t="s">
        <v>61</v>
      </c>
      <c r="B53" s="56"/>
      <c r="C53" s="87">
        <v>138000</v>
      </c>
      <c r="D53" s="88">
        <v>46000</v>
      </c>
      <c r="E53" s="88">
        <v>46000</v>
      </c>
      <c r="F53" s="88">
        <v>46000</v>
      </c>
      <c r="G53" s="61"/>
      <c r="I53" s="25" t="s">
        <v>48</v>
      </c>
      <c r="J53" s="25" t="s">
        <v>48</v>
      </c>
      <c r="K53" s="25"/>
      <c r="L53" s="83">
        <v>-138000</v>
      </c>
      <c r="M53" s="26"/>
      <c r="N53" s="25"/>
      <c r="O53" s="25"/>
      <c r="P53" s="27"/>
    </row>
    <row r="54" spans="1:16" x14ac:dyDescent="0.2">
      <c r="A54" s="55" t="s">
        <v>70</v>
      </c>
      <c r="B54" s="56"/>
      <c r="C54" s="87">
        <v>18750</v>
      </c>
      <c r="D54" s="88"/>
      <c r="E54" s="88"/>
      <c r="F54" s="88">
        <v>18750</v>
      </c>
      <c r="G54" s="61"/>
      <c r="I54" s="25"/>
      <c r="J54" s="25"/>
      <c r="K54" s="25"/>
      <c r="L54" s="83"/>
      <c r="M54" s="26"/>
      <c r="N54" s="25"/>
      <c r="O54" s="25"/>
      <c r="P54" s="27"/>
    </row>
    <row r="55" spans="1:16" x14ac:dyDescent="0.2">
      <c r="A55" s="55" t="s">
        <v>69</v>
      </c>
      <c r="B55" s="56"/>
      <c r="C55" s="87">
        <v>18000</v>
      </c>
      <c r="D55" s="88"/>
      <c r="E55" s="88"/>
      <c r="F55" s="88">
        <v>18000</v>
      </c>
      <c r="G55" s="61"/>
      <c r="I55" s="25"/>
      <c r="J55" s="25"/>
      <c r="K55" s="25"/>
      <c r="L55" s="83"/>
      <c r="M55" s="26"/>
      <c r="N55" s="25"/>
      <c r="O55" s="25"/>
      <c r="P55" s="27"/>
    </row>
    <row r="56" spans="1:16" x14ac:dyDescent="0.2">
      <c r="A56" s="55" t="s">
        <v>66</v>
      </c>
      <c r="B56" s="56" t="s">
        <v>48</v>
      </c>
      <c r="C56" s="5">
        <v>8310</v>
      </c>
      <c r="D56" s="77">
        <v>2770</v>
      </c>
      <c r="E56" s="77">
        <v>2770</v>
      </c>
      <c r="F56" s="77">
        <v>2770</v>
      </c>
      <c r="G56" s="39"/>
      <c r="I56" s="25" t="s">
        <v>48</v>
      </c>
      <c r="J56" s="25" t="s">
        <v>48</v>
      </c>
      <c r="K56" s="25"/>
      <c r="L56" s="83">
        <v>-8310</v>
      </c>
      <c r="M56" s="26"/>
      <c r="N56" s="25"/>
      <c r="O56" s="25"/>
      <c r="P56" s="27"/>
    </row>
    <row r="57" spans="1:16" x14ac:dyDescent="0.2">
      <c r="A57" s="55" t="s">
        <v>51</v>
      </c>
      <c r="B57" s="56"/>
      <c r="C57" s="5">
        <v>67000</v>
      </c>
      <c r="D57" s="77">
        <v>27000</v>
      </c>
      <c r="E57" s="56">
        <v>13000</v>
      </c>
      <c r="F57" s="56">
        <v>27000</v>
      </c>
      <c r="G57" s="39"/>
      <c r="I57" s="25"/>
      <c r="J57" s="25"/>
      <c r="K57" s="25"/>
      <c r="L57" s="83">
        <v>-67000</v>
      </c>
      <c r="M57" s="26"/>
      <c r="N57" s="25"/>
      <c r="O57" s="25"/>
      <c r="P57" s="27"/>
    </row>
    <row r="58" spans="1:16" x14ac:dyDescent="0.2">
      <c r="A58" s="55" t="s">
        <v>40</v>
      </c>
      <c r="B58" s="56"/>
      <c r="C58" s="5">
        <v>1800</v>
      </c>
      <c r="D58" s="77">
        <v>600</v>
      </c>
      <c r="E58" s="56">
        <v>600</v>
      </c>
      <c r="F58" s="56">
        <v>600</v>
      </c>
      <c r="G58" s="39"/>
      <c r="I58" s="25"/>
      <c r="J58" s="25"/>
      <c r="K58" s="25"/>
      <c r="L58" s="83">
        <v>-1800</v>
      </c>
      <c r="M58" s="26"/>
      <c r="N58" s="25"/>
      <c r="O58" s="25"/>
      <c r="P58" s="27"/>
    </row>
    <row r="59" spans="1:16" ht="21.75" customHeight="1" x14ac:dyDescent="0.2">
      <c r="A59" s="58" t="s">
        <v>36</v>
      </c>
      <c r="B59" s="59">
        <f>SUM(B35:B58)</f>
        <v>0</v>
      </c>
      <c r="C59" s="59">
        <v>2011124.33</v>
      </c>
      <c r="D59" s="76">
        <v>615368.11</v>
      </c>
      <c r="E59" s="59">
        <v>655368.11</v>
      </c>
      <c r="F59" s="59">
        <v>740388.11</v>
      </c>
      <c r="G59" s="39"/>
      <c r="I59" s="85">
        <v>0</v>
      </c>
      <c r="J59" s="85">
        <v>0</v>
      </c>
      <c r="K59" s="85">
        <v>0</v>
      </c>
      <c r="L59" s="83">
        <v>-2011124.33</v>
      </c>
      <c r="M59" s="26"/>
      <c r="N59" s="60"/>
      <c r="O59" s="60"/>
      <c r="P59" s="62"/>
    </row>
    <row r="60" spans="1:16" ht="22.5" customHeight="1" x14ac:dyDescent="0.2">
      <c r="A60" s="63" t="s">
        <v>37</v>
      </c>
      <c r="B60" s="64">
        <f>SUM(B59,B34,B26)</f>
        <v>0</v>
      </c>
      <c r="C60" s="64">
        <v>5642882.3224558048</v>
      </c>
      <c r="D60" s="79">
        <v>1822156.6366519351</v>
      </c>
      <c r="E60" s="64">
        <v>1897510.579651935</v>
      </c>
      <c r="F60" s="64">
        <v>1923215.1061519349</v>
      </c>
      <c r="G60" s="39"/>
      <c r="I60" s="86">
        <v>0</v>
      </c>
      <c r="J60" s="86">
        <v>0</v>
      </c>
      <c r="K60" s="86">
        <v>0</v>
      </c>
      <c r="L60" s="83">
        <v>-5642882.3224558048</v>
      </c>
      <c r="M60" s="26"/>
      <c r="N60" s="25"/>
      <c r="O60" s="25"/>
      <c r="P60" s="27"/>
    </row>
    <row r="61" spans="1:16" x14ac:dyDescent="0.2">
      <c r="A61" s="65" t="s">
        <v>34</v>
      </c>
      <c r="B61" s="56"/>
      <c r="C61" s="5" t="s">
        <v>48</v>
      </c>
      <c r="D61" s="80">
        <v>-1533.6366519350559</v>
      </c>
      <c r="E61" s="66">
        <v>3112.420348064974</v>
      </c>
      <c r="F61" s="66">
        <v>-6592.106151934946</v>
      </c>
      <c r="G61" s="39"/>
      <c r="I61" s="25"/>
      <c r="J61" s="25"/>
      <c r="K61" s="25"/>
      <c r="L61" s="83" t="e">
        <v>#VALUE!</v>
      </c>
    </row>
    <row r="62" spans="1:16" x14ac:dyDescent="0.2">
      <c r="A62" s="67" t="s">
        <v>35</v>
      </c>
      <c r="B62" s="68">
        <f>B20-B60</f>
        <v>0</v>
      </c>
      <c r="C62" s="68">
        <v>-5013.322455804795</v>
      </c>
      <c r="D62" s="56"/>
      <c r="E62" s="56"/>
      <c r="F62" s="56"/>
      <c r="G62" s="39"/>
    </row>
    <row r="63" spans="1:16" x14ac:dyDescent="0.2">
      <c r="G63" s="39"/>
    </row>
    <row r="64" spans="1:16" x14ac:dyDescent="0.2">
      <c r="A64" s="23" t="s">
        <v>27</v>
      </c>
      <c r="B64" s="5" t="e">
        <f>B20/B21</f>
        <v>#DIV/0!</v>
      </c>
      <c r="C64" s="5">
        <v>162630.83653846156</v>
      </c>
      <c r="D64" s="5"/>
      <c r="E64" s="5"/>
      <c r="F64" s="5"/>
      <c r="G64" s="69"/>
    </row>
    <row r="65" spans="1:7" x14ac:dyDescent="0.2">
      <c r="A65" s="23" t="s">
        <v>28</v>
      </c>
      <c r="B65" s="5" t="e">
        <f>B60/B21</f>
        <v>#DIV/0!</v>
      </c>
      <c r="C65" s="5">
        <v>162775.45160930208</v>
      </c>
      <c r="D65" s="5"/>
      <c r="E65" s="5"/>
      <c r="F65" s="5"/>
      <c r="G65" s="69"/>
    </row>
    <row r="67" spans="1:7" outlineLevel="1" x14ac:dyDescent="0.2">
      <c r="A67" s="70" t="s">
        <v>38</v>
      </c>
      <c r="B67" s="70"/>
      <c r="C67" s="71">
        <v>0</v>
      </c>
      <c r="D67" s="70"/>
      <c r="E67" s="70"/>
      <c r="F67" s="70"/>
    </row>
    <row r="68" spans="1:7" x14ac:dyDescent="0.2">
      <c r="A68" s="12" t="s">
        <v>64</v>
      </c>
    </row>
    <row r="72" spans="1:7" outlineLevel="1" x14ac:dyDescent="0.2">
      <c r="A72" s="72" t="s">
        <v>42</v>
      </c>
      <c r="B72" s="72"/>
      <c r="C72" s="73">
        <v>0.30561377716949223</v>
      </c>
    </row>
  </sheetData>
  <mergeCells count="10">
    <mergeCell ref="B4:B5"/>
    <mergeCell ref="G4:G5"/>
    <mergeCell ref="G7:G14"/>
    <mergeCell ref="D4:F4"/>
    <mergeCell ref="C4:C5"/>
    <mergeCell ref="M4:M5"/>
    <mergeCell ref="P4:P5"/>
    <mergeCell ref="L4:L5"/>
    <mergeCell ref="I4:K4"/>
    <mergeCell ref="N4:O4"/>
  </mergeCells>
  <pageMargins left="0.19685039370078741" right="0" top="0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план-1кв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Любовь Александровна</dc:creator>
  <cp:lastModifiedBy>Наталья Каширина</cp:lastModifiedBy>
  <cp:lastPrinted>2018-11-23T16:03:23Z</cp:lastPrinted>
  <dcterms:created xsi:type="dcterms:W3CDTF">2015-07-02T12:52:59Z</dcterms:created>
  <dcterms:modified xsi:type="dcterms:W3CDTF">2023-01-10T22:13:04Z</dcterms:modified>
</cp:coreProperties>
</file>